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15EB8F2A-4C13-476C-9D6F-1D1DB9B2DAF5}" xr6:coauthVersionLast="47" xr6:coauthVersionMax="47" xr10:uidLastSave="{00000000-0000-0000-0000-000000000000}"/>
  <bookViews>
    <workbookView xWindow="-120" yWindow="-120" windowWidth="29040" windowHeight="15720" xr2:uid="{760B657E-0724-446C-AAEF-02C7A49016E9}"/>
  </bookViews>
  <sheets>
    <sheet name="Portada" sheetId="14" r:id="rId1"/>
    <sheet name="Índice" sheetId="3" r:id="rId2"/>
    <sheet name="P3" sheetId="2" r:id="rId3"/>
    <sheet name="P4" sheetId="9" r:id="rId4"/>
    <sheet name="P5" sheetId="10" r:id="rId5"/>
    <sheet name="P6" sheetId="11" r:id="rId6"/>
    <sheet name="P7" sheetId="12" r:id="rId7"/>
    <sheet name="Anexo actividades" sheetId="8" r:id="rId8"/>
  </sheets>
  <definedNames>
    <definedName name="_xlnm.Print_Area" localSheetId="7">'Anexo actividades'!$A$1:$K$56</definedName>
    <definedName name="_xlnm.Print_Area" localSheetId="1">Índice!$A$1:$L$49</definedName>
    <definedName name="_xlnm.Print_Area" localSheetId="2">'P3'!$A$1:$L$58</definedName>
    <definedName name="_xlnm.Print_Area" localSheetId="3">'P4'!$A$1:$L$54</definedName>
    <definedName name="_xlnm.Print_Area" localSheetId="4">'P5'!$A$1:$L$56</definedName>
    <definedName name="_xlnm.Print_Area" localSheetId="5">'P6'!$A$1:$L$57</definedName>
    <definedName name="_xlnm.Print_Area" localSheetId="6">'P7'!$A$1:$L$53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0" l="1"/>
  <c r="G29" i="10"/>
  <c r="F29" i="10"/>
  <c r="F17" i="10" s="1"/>
  <c r="E29" i="10"/>
  <c r="D29" i="10"/>
  <c r="C29" i="10"/>
  <c r="H26" i="10"/>
  <c r="G26" i="10"/>
  <c r="G17" i="10" s="1"/>
  <c r="F26" i="10"/>
  <c r="E26" i="10"/>
  <c r="D26" i="10"/>
  <c r="D17" i="10" s="1"/>
  <c r="C26" i="10"/>
  <c r="C17" i="10" s="1"/>
  <c r="H23" i="10"/>
  <c r="G23" i="10"/>
  <c r="F23" i="10"/>
  <c r="E23" i="10"/>
  <c r="D23" i="10"/>
  <c r="C23" i="10"/>
  <c r="H20" i="10"/>
  <c r="G20" i="10"/>
  <c r="F20" i="10"/>
  <c r="E20" i="10"/>
  <c r="D20" i="10"/>
  <c r="C20" i="10"/>
  <c r="H19" i="10"/>
  <c r="G19" i="10"/>
  <c r="F19" i="10"/>
  <c r="E19" i="10"/>
  <c r="D19" i="10"/>
  <c r="C19" i="10"/>
  <c r="H18" i="10"/>
  <c r="G18" i="10"/>
  <c r="F18" i="10"/>
  <c r="E18" i="10"/>
  <c r="D18" i="10"/>
  <c r="C18" i="10"/>
  <c r="E17" i="10"/>
  <c r="H11" i="10"/>
  <c r="G11" i="10"/>
  <c r="F11" i="10"/>
  <c r="E11" i="10"/>
  <c r="D11" i="10"/>
  <c r="C11" i="10"/>
  <c r="H40" i="9"/>
  <c r="G40" i="9"/>
  <c r="F40" i="9"/>
  <c r="E40" i="9"/>
  <c r="D40" i="9"/>
  <c r="C40" i="9"/>
  <c r="H39" i="9"/>
  <c r="G39" i="9"/>
  <c r="F39" i="9"/>
  <c r="E39" i="9"/>
  <c r="D39" i="9"/>
  <c r="C39" i="9"/>
  <c r="H35" i="9"/>
  <c r="G35" i="9"/>
  <c r="F35" i="9"/>
  <c r="E35" i="9"/>
  <c r="D35" i="9"/>
  <c r="C35" i="9"/>
  <c r="L35" i="9" s="1"/>
  <c r="H32" i="9"/>
  <c r="G32" i="9"/>
  <c r="F32" i="9"/>
  <c r="E32" i="9"/>
  <c r="D32" i="9"/>
  <c r="C32" i="9"/>
  <c r="H29" i="9"/>
  <c r="H25" i="9" s="1"/>
  <c r="G29" i="9"/>
  <c r="F29" i="9"/>
  <c r="E29" i="9"/>
  <c r="D29" i="9"/>
  <c r="C29" i="9"/>
  <c r="H26" i="9"/>
  <c r="G26" i="9"/>
  <c r="F26" i="9"/>
  <c r="E26" i="9"/>
  <c r="D26" i="9"/>
  <c r="C26" i="9"/>
  <c r="G25" i="9"/>
  <c r="G38" i="9" s="1"/>
  <c r="F25" i="9"/>
  <c r="F38" i="9" s="1"/>
  <c r="E25" i="9"/>
  <c r="E38" i="9" s="1"/>
  <c r="D25" i="9"/>
  <c r="D38" i="9" s="1"/>
  <c r="C25" i="9"/>
  <c r="C38" i="9" s="1"/>
  <c r="L25" i="2"/>
  <c r="L22" i="2"/>
  <c r="L21" i="2"/>
  <c r="L12" i="2"/>
  <c r="H38" i="2"/>
  <c r="G38" i="2"/>
  <c r="F38" i="2"/>
  <c r="E38" i="2"/>
  <c r="D38" i="2"/>
  <c r="C38" i="2"/>
  <c r="H37" i="2"/>
  <c r="G37" i="2"/>
  <c r="F37" i="2"/>
  <c r="E37" i="2"/>
  <c r="D37" i="2"/>
  <c r="C37" i="2"/>
  <c r="H32" i="2"/>
  <c r="G32" i="2"/>
  <c r="F32" i="2"/>
  <c r="E32" i="2"/>
  <c r="D32" i="2"/>
  <c r="C32" i="2"/>
  <c r="H28" i="2"/>
  <c r="G28" i="2"/>
  <c r="F28" i="2"/>
  <c r="E28" i="2"/>
  <c r="D28" i="2"/>
  <c r="C28" i="2"/>
  <c r="H24" i="2"/>
  <c r="G24" i="2"/>
  <c r="F24" i="2"/>
  <c r="E24" i="2"/>
  <c r="D24" i="2"/>
  <c r="C24" i="2"/>
  <c r="H20" i="2"/>
  <c r="G20" i="2"/>
  <c r="G19" i="2" s="1"/>
  <c r="G36" i="2" s="1"/>
  <c r="F20" i="2"/>
  <c r="F19" i="2" s="1"/>
  <c r="F36" i="2" s="1"/>
  <c r="E20" i="2"/>
  <c r="E19" i="2" s="1"/>
  <c r="E36" i="2" s="1"/>
  <c r="D20" i="2"/>
  <c r="D19" i="2" s="1"/>
  <c r="D36" i="2" s="1"/>
  <c r="C20" i="2"/>
  <c r="C19" i="2" s="1"/>
  <c r="C36" i="2" s="1"/>
  <c r="H14" i="2"/>
  <c r="G14" i="2"/>
  <c r="F14" i="2"/>
  <c r="E14" i="2"/>
  <c r="D14" i="2"/>
  <c r="C14" i="2"/>
  <c r="L21" i="10"/>
  <c r="L22" i="10"/>
  <c r="I11" i="10"/>
  <c r="J11" i="10"/>
  <c r="K11" i="10"/>
  <c r="I18" i="10"/>
  <c r="J18" i="10"/>
  <c r="K18" i="10"/>
  <c r="I19" i="10"/>
  <c r="J19" i="10"/>
  <c r="K19" i="10"/>
  <c r="I20" i="10"/>
  <c r="J20" i="10"/>
  <c r="K20" i="10"/>
  <c r="I23" i="10"/>
  <c r="J23" i="10"/>
  <c r="K23" i="10"/>
  <c r="I26" i="10"/>
  <c r="J26" i="10"/>
  <c r="K26" i="10"/>
  <c r="I29" i="10"/>
  <c r="J29" i="10"/>
  <c r="K29" i="10"/>
  <c r="I26" i="9"/>
  <c r="J26" i="9"/>
  <c r="K26" i="9"/>
  <c r="I29" i="9"/>
  <c r="J29" i="9"/>
  <c r="K29" i="9"/>
  <c r="I32" i="9"/>
  <c r="J32" i="9"/>
  <c r="K32" i="9"/>
  <c r="I35" i="9"/>
  <c r="J35" i="9"/>
  <c r="K35" i="9"/>
  <c r="I39" i="9"/>
  <c r="J39" i="9"/>
  <c r="K39" i="9"/>
  <c r="I40" i="9"/>
  <c r="J40" i="9"/>
  <c r="K40" i="9"/>
  <c r="I20" i="2"/>
  <c r="J20" i="2"/>
  <c r="K20" i="2"/>
  <c r="I24" i="2"/>
  <c r="J24" i="2"/>
  <c r="K24" i="2"/>
  <c r="I28" i="2"/>
  <c r="J28" i="2"/>
  <c r="K28" i="2"/>
  <c r="I32" i="2"/>
  <c r="J32" i="2"/>
  <c r="K32" i="2"/>
  <c r="I37" i="2"/>
  <c r="J37" i="2"/>
  <c r="K37" i="2"/>
  <c r="I38" i="2"/>
  <c r="J38" i="2"/>
  <c r="K38" i="2"/>
  <c r="I14" i="2"/>
  <c r="J14" i="2"/>
  <c r="K14" i="2"/>
  <c r="L12" i="10"/>
  <c r="L28" i="10"/>
  <c r="L27" i="10"/>
  <c r="L14" i="12"/>
  <c r="L13" i="12"/>
  <c r="L11" i="12"/>
  <c r="I18" i="12"/>
  <c r="J18" i="12"/>
  <c r="K18" i="12"/>
  <c r="I15" i="11"/>
  <c r="J15" i="11"/>
  <c r="K15" i="11"/>
  <c r="L14" i="11"/>
  <c r="L13" i="11"/>
  <c r="L12" i="11"/>
  <c r="L11" i="11"/>
  <c r="L15" i="10"/>
  <c r="L14" i="10"/>
  <c r="L13" i="10"/>
  <c r="L31" i="10"/>
  <c r="L30" i="10"/>
  <c r="L25" i="10"/>
  <c r="L24" i="10"/>
  <c r="L37" i="9"/>
  <c r="L36" i="9"/>
  <c r="L34" i="9"/>
  <c r="L33" i="9"/>
  <c r="L31" i="9"/>
  <c r="L30" i="9"/>
  <c r="L28" i="9"/>
  <c r="L27" i="9"/>
  <c r="L34" i="2"/>
  <c r="L33" i="2"/>
  <c r="L30" i="2"/>
  <c r="L29" i="2"/>
  <c r="L26" i="2"/>
  <c r="L13" i="2"/>
  <c r="C18" i="12"/>
  <c r="D18" i="12"/>
  <c r="C15" i="11"/>
  <c r="H15" i="11"/>
  <c r="G15" i="11"/>
  <c r="F15" i="11"/>
  <c r="E15" i="11"/>
  <c r="D15" i="11"/>
  <c r="H18" i="12"/>
  <c r="G18" i="12"/>
  <c r="F18" i="12"/>
  <c r="E18" i="12"/>
  <c r="H17" i="10" l="1"/>
  <c r="L23" i="10"/>
  <c r="H38" i="9"/>
  <c r="H19" i="2"/>
  <c r="H36" i="2" s="1"/>
  <c r="L14" i="2"/>
  <c r="L18" i="10"/>
  <c r="L19" i="10"/>
  <c r="L20" i="10"/>
  <c r="L29" i="10"/>
  <c r="L26" i="10"/>
  <c r="J17" i="10"/>
  <c r="L32" i="9"/>
  <c r="L39" i="9"/>
  <c r="L32" i="2"/>
  <c r="L24" i="2"/>
  <c r="L20" i="2"/>
  <c r="K17" i="10"/>
  <c r="I17" i="10"/>
  <c r="L11" i="10"/>
  <c r="I25" i="9"/>
  <c r="I38" i="9" s="1"/>
  <c r="J25" i="9"/>
  <c r="J38" i="9" s="1"/>
  <c r="K25" i="9"/>
  <c r="K38" i="9" s="1"/>
  <c r="L40" i="9"/>
  <c r="L29" i="9"/>
  <c r="K19" i="2"/>
  <c r="K36" i="2" s="1"/>
  <c r="J19" i="2"/>
  <c r="J36" i="2" s="1"/>
  <c r="I19" i="2"/>
  <c r="I36" i="2" s="1"/>
  <c r="L38" i="2"/>
  <c r="L28" i="2"/>
  <c r="L37" i="2"/>
  <c r="L26" i="9"/>
  <c r="L17" i="10" l="1"/>
  <c r="L25" i="9"/>
  <c r="L38" i="9" s="1"/>
  <c r="L19" i="2"/>
  <c r="L36" i="2" s="1"/>
</calcChain>
</file>

<file path=xl/sharedStrings.xml><?xml version="1.0" encoding="utf-8"?>
<sst xmlns="http://schemas.openxmlformats.org/spreadsheetml/2006/main" count="232" uniqueCount="118">
  <si>
    <t>SUMARIO</t>
  </si>
  <si>
    <t>TABLAS</t>
  </si>
  <si>
    <t>GRÁFICOS</t>
  </si>
  <si>
    <t>Pág. 3</t>
  </si>
  <si>
    <t>Pág. 4</t>
  </si>
  <si>
    <t>Pág. 5</t>
  </si>
  <si>
    <t>Ene</t>
  </si>
  <si>
    <t>Total</t>
  </si>
  <si>
    <t>Publicaciones periódicas</t>
  </si>
  <si>
    <t>Hombres</t>
  </si>
  <si>
    <t>Mujeres</t>
  </si>
  <si>
    <t>Estadística de la Red de Centros de Documentación y Bibliotecas Especializadas de Andalucía</t>
  </si>
  <si>
    <t>Fechas</t>
  </si>
  <si>
    <t>Asistentes*</t>
  </si>
  <si>
    <t>ACTIVIDADES CULTURALES</t>
  </si>
  <si>
    <t>Asistentes</t>
  </si>
  <si>
    <t>Feb</t>
  </si>
  <si>
    <t>Mar</t>
  </si>
  <si>
    <t>Monografías</t>
  </si>
  <si>
    <t>TOTAL</t>
  </si>
  <si>
    <t xml:space="preserve"> '-': Valor nulo</t>
  </si>
  <si>
    <t>Centro de Documentación Musical de Andalucía</t>
  </si>
  <si>
    <t>Fondos bibliográficos</t>
  </si>
  <si>
    <t>Música impresa</t>
  </si>
  <si>
    <t>Fondos audiovisuales</t>
  </si>
  <si>
    <t>Nº de exposiciones abiertas en el mes</t>
  </si>
  <si>
    <t>Nº de conciertos</t>
  </si>
  <si>
    <t>Nº de visitas institucionales</t>
  </si>
  <si>
    <t>Otras actividades</t>
  </si>
  <si>
    <t>Nº de asistentes a actividades</t>
  </si>
  <si>
    <t>Exposiciones</t>
  </si>
  <si>
    <t>Conciertos</t>
  </si>
  <si>
    <t>Visitas institucionales</t>
  </si>
  <si>
    <t>* La misma actividad se ha llevado a cabo durante varios meses.</t>
  </si>
  <si>
    <t>Usuarios</t>
  </si>
  <si>
    <t>Sesiones</t>
  </si>
  <si>
    <t>Páginas vistas</t>
  </si>
  <si>
    <t>Publicaciones</t>
  </si>
  <si>
    <t>Seguidores</t>
  </si>
  <si>
    <t>Alcance</t>
  </si>
  <si>
    <t>Interacciones</t>
  </si>
  <si>
    <t>Interacciones: número de personas a las que le ha gustado tu página y han hecho clic en cualquier parte en tus publicaciones.</t>
  </si>
  <si>
    <t>Pág. 6</t>
  </si>
  <si>
    <t>Pág. 7</t>
  </si>
  <si>
    <t>Pág. 8</t>
  </si>
  <si>
    <t>ANEXO ACTIVIDADES</t>
  </si>
  <si>
    <t>Abr</t>
  </si>
  <si>
    <t>May</t>
  </si>
  <si>
    <t>Jun</t>
  </si>
  <si>
    <r>
      <t xml:space="preserve">Tabla 1. </t>
    </r>
    <r>
      <rPr>
        <sz val="10.5"/>
        <color indexed="8"/>
        <rFont val="Source Sans Pro"/>
        <family val="2"/>
      </rPr>
      <t>Lectores</t>
    </r>
  </si>
  <si>
    <r>
      <rPr>
        <b/>
        <sz val="10.5"/>
        <color indexed="8"/>
        <rFont val="Source Sans Pro"/>
        <family val="2"/>
      </rPr>
      <t>Tabla 2.</t>
    </r>
    <r>
      <rPr>
        <sz val="10.5"/>
        <color indexed="8"/>
        <rFont val="Source Sans Pro"/>
        <family val="2"/>
      </rPr>
      <t xml:space="preserve"> Consulta de fondos. Distribución mensual </t>
    </r>
  </si>
  <si>
    <r>
      <rPr>
        <b/>
        <sz val="10.5"/>
        <color indexed="8"/>
        <rFont val="Source Sans Pro"/>
        <family val="2"/>
      </rPr>
      <t>Tabla 3.</t>
    </r>
    <r>
      <rPr>
        <sz val="10.5"/>
        <color indexed="8"/>
        <rFont val="Source Sans Pro"/>
        <family val="2"/>
      </rPr>
      <t xml:space="preserve"> Préstamo de fondos. Distribución mensual </t>
    </r>
  </si>
  <si>
    <r>
      <rPr>
        <b/>
        <sz val="10.5"/>
        <color indexed="8"/>
        <rFont val="Source Sans Pro"/>
        <family val="2"/>
      </rPr>
      <t>Tabla 4.</t>
    </r>
    <r>
      <rPr>
        <sz val="10.5"/>
        <color indexed="8"/>
        <rFont val="Source Sans Pro"/>
        <family val="2"/>
      </rPr>
      <t xml:space="preserve"> Actividades. Distribución mensual</t>
    </r>
  </si>
  <si>
    <r>
      <rPr>
        <b/>
        <sz val="10.5"/>
        <color indexed="8"/>
        <rFont val="Source Sans Pro"/>
        <family val="2"/>
      </rPr>
      <t>Tabla 5.</t>
    </r>
    <r>
      <rPr>
        <sz val="10.5"/>
        <color indexed="8"/>
        <rFont val="Source Sans Pro"/>
        <family val="2"/>
      </rPr>
      <t xml:space="preserve"> Página web. Distribución mensual</t>
    </r>
  </si>
  <si>
    <r>
      <rPr>
        <b/>
        <sz val="10.5"/>
        <color indexed="8"/>
        <rFont val="Source Sans Pro"/>
        <family val="2"/>
      </rPr>
      <t>Tabla 6.</t>
    </r>
    <r>
      <rPr>
        <sz val="10.5"/>
        <color indexed="8"/>
        <rFont val="Source Sans Pro"/>
        <family val="2"/>
      </rPr>
      <t xml:space="preserve"> Redes sociales: Facebook. Distribución mensual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</si>
  <si>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>. Lectores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</si>
  <si>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Consulta de fondos. Distribución mensual 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</si>
  <si>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Préstamo de fondos. Distribución mensual </t>
    </r>
  </si>
  <si>
    <r>
      <rPr>
        <b/>
        <sz val="10.5"/>
        <rFont val="Source Sans Pro"/>
        <family val="2"/>
      </rPr>
      <t>Tabla 4</t>
    </r>
    <r>
      <rPr>
        <sz val="10.5"/>
        <rFont val="Source Sans Pro"/>
        <family val="2"/>
      </rPr>
      <t>. Actividades. Distribución mensual</t>
    </r>
  </si>
  <si>
    <r>
      <rPr>
        <b/>
        <sz val="10.5"/>
        <rFont val="Source Sans Pro"/>
        <family val="2"/>
      </rPr>
      <t>Tabla 5</t>
    </r>
    <r>
      <rPr>
        <sz val="10.5"/>
        <rFont val="Source Sans Pro"/>
        <family val="2"/>
      </rPr>
      <t>. Página web. Distribución mensual</t>
    </r>
  </si>
  <si>
    <r>
      <rPr>
        <b/>
        <sz val="10.5"/>
        <rFont val="Source Sans Pro"/>
        <family val="2"/>
      </rPr>
      <t>Tabla 6</t>
    </r>
    <r>
      <rPr>
        <sz val="10.5"/>
        <rFont val="Source Sans Pro"/>
        <family val="2"/>
      </rPr>
      <t>. Redes sociales: Facebook. Distribución mensual</t>
    </r>
  </si>
  <si>
    <t>Consultas BBDD</t>
  </si>
  <si>
    <t xml:space="preserve"> ' - ': Valor nulo; '··': Dato no disponible</t>
  </si>
  <si>
    <t>* Total acumulado de seguidores al final del periodo.</t>
  </si>
  <si>
    <t>'··': Dato no disponible</t>
  </si>
  <si>
    <t>Alcance: número de personas que han visto en su pantalla tus publicaciones: estados, fotos, enlaces, videos, etc.</t>
  </si>
  <si>
    <t>Nº de actividades*</t>
  </si>
  <si>
    <t>IES Severo Ochoa de Granada</t>
  </si>
  <si>
    <t>Coro y grupo instrumental de la Catedral de Córdoba - Clemente Mata</t>
  </si>
  <si>
    <t>Concierto de guitarra "Tonalidad y modalidad" Eros Rosello</t>
  </si>
  <si>
    <t>Concierto de guitarra de Gianluigi Giglio</t>
  </si>
  <si>
    <t>Guitarra clásica - Adam Marec</t>
  </si>
  <si>
    <t>Cuarteto de cuerda "Mullier" del CSM "Manuel Castillo" de Sevilla</t>
  </si>
  <si>
    <t>Alumnos de Canto CSM "Victoria Eugenia" de Granada</t>
  </si>
  <si>
    <t>Homenaje al Maestro Padilla - Canto y piano</t>
  </si>
  <si>
    <t>IES Padre Suarez de Granada</t>
  </si>
  <si>
    <t>Conservatorio de Loja "Carmen Romero Avellaneda"</t>
  </si>
  <si>
    <t>Grupo Flamencólogos Americanos</t>
  </si>
  <si>
    <t>Conservatorio Superior de Música Victoria Eugenia de Granada</t>
  </si>
  <si>
    <t>IES La Madraza de Granada</t>
  </si>
  <si>
    <t>IES Albayzin de Granada</t>
  </si>
  <si>
    <t>Centro de Lenguas Modernas de Granada</t>
  </si>
  <si>
    <t>Escuela de Arte y Superior de Diseño Val del Omar - Granada</t>
  </si>
  <si>
    <t>XII Concurso "Albayzin Tres Culturas" Colegio Ave Mº San Cristobal - Granada</t>
  </si>
  <si>
    <t>Catálogo del archivo musical de la Mezquita - Catedral de Córdoba</t>
  </si>
  <si>
    <t>XII Concurso "Albayzin Tres Culturas" Colegio Divino Maestro - Granada</t>
  </si>
  <si>
    <t>XII Concurso "Albayzin Tres Culturas" IES Virgen de las Nieves - Granada</t>
  </si>
  <si>
    <t>XII Concurso "Albayzin Tres Culturas" IES Albayzin de Granada</t>
  </si>
  <si>
    <t>XII Concurso "Albayzin Tres Culturas" IES Francisco Ayala de Granada</t>
  </si>
  <si>
    <t>Las huellas acústicas de las guitarras históricas - Robert Mores</t>
  </si>
  <si>
    <t>XII Concurso "Albayzin Tres Culturas" IES Padre Suárez</t>
  </si>
  <si>
    <t>XII Concurso Albayzin Tres Culturas Colegio Ave Mª Casa Madre - Granada</t>
  </si>
  <si>
    <t>XII Concurso Albayzin Tres Culturas Colegio Cristo de la Yedra/Jesús Mª</t>
  </si>
  <si>
    <t>Tercer trimestre 2024</t>
  </si>
  <si>
    <t>Gráfico 1. Lectores del C.D.M.A. Distribución mensual y por sexo. Tri3 2024</t>
  </si>
  <si>
    <t>Gráfico 2. Consulta de fondo. Distribución según tipo de fondo. Tri3 2024</t>
  </si>
  <si>
    <t>Gráfico 3. Consulta de fondo. Distribución mensual y por sexo. Tri3 2024</t>
  </si>
  <si>
    <t>Gráfico 4. Préstamo de fondo. Distribución según tipo de fondo. Tri3 2024</t>
  </si>
  <si>
    <t>Gráfico 5. Préstamo de fondo. Distribución mensual y por sexo. Tri3 2024</t>
  </si>
  <si>
    <t>Gráfico 6. Actividades. Distribución mensual y por sexo. Tri3 2024</t>
  </si>
  <si>
    <t>Gráfico 7. Página web. Distribución mensual. Tri3 2024</t>
  </si>
  <si>
    <t>Gráfico 8. Número medio de páginas vistas por usuario. Distribución mensual. Tri3 2024</t>
  </si>
  <si>
    <t>Gráfico 9. Número de publicaciones en Facebook e interacciones medias por publicación. Distribución mensual. Tri3 2024</t>
  </si>
  <si>
    <t>Gráfico 10. Impacto de las publicaciones en Facebook. Distribución mensual. Tri3 2024</t>
  </si>
  <si>
    <r>
      <rPr>
        <b/>
        <sz val="10.5"/>
        <color indexed="8"/>
        <rFont val="Source Sans Pro"/>
        <family val="2"/>
      </rPr>
      <t xml:space="preserve">Estadística de la Red de Centros de Documentación y Bibliotecas Especializadas de Andalucía.
</t>
    </r>
    <r>
      <rPr>
        <sz val="10.5"/>
        <color indexed="8"/>
        <rFont val="Source Sans Pro"/>
        <family val="2"/>
      </rPr>
      <t>Centro de Documentación Musical de Andalucía.</t>
    </r>
    <r>
      <rPr>
        <b/>
        <sz val="10.5"/>
        <color indexed="8"/>
        <rFont val="Source Sans Pro"/>
        <family val="2"/>
      </rPr>
      <t xml:space="preserve"> </t>
    </r>
    <r>
      <rPr>
        <b/>
        <sz val="10.5"/>
        <color indexed="17"/>
        <rFont val="Source Sans Pro"/>
        <family val="2"/>
      </rPr>
      <t>Tri3 2024</t>
    </r>
  </si>
  <si>
    <t>Jul</t>
  </si>
  <si>
    <t>Ago</t>
  </si>
  <si>
    <t>Sep</t>
  </si>
  <si>
    <t>* Se contabilizan solo los asistentes hasta septiembre de 2024</t>
  </si>
  <si>
    <t>Congreso MedRen</t>
  </si>
  <si>
    <t>Real Conservatorio Superior de Música "Victoria Eugenia" de Gr</t>
  </si>
  <si>
    <t>VI Festival Internacional de la Guitarra Granada 2024</t>
  </si>
  <si>
    <t>17,22/07/24</t>
  </si>
  <si>
    <t>Grupo Amigos Cultura de Granada</t>
  </si>
  <si>
    <t>Recital de flauta y guitarra a cargo de Francesco Femia y Pietro pasinatto</t>
  </si>
  <si>
    <t>Concierto Guitarra y Piano obras de Joaquín rodrigo y ángel Barrios</t>
  </si>
  <si>
    <t>Pedro de Castro: IV Centenario. El Sacromonte. Schola Gregoriana Illiberis</t>
  </si>
  <si>
    <t>6.021*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</si>
</sst>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\-;"/>
    <numFmt numFmtId="165" formatCode="#,##0;;\-"/>
    <numFmt numFmtId="166" formatCode="#,##0;\-#,##0;\-;\-"/>
    <numFmt numFmtId="167" formatCode="#,##0;\-#,##0;\-;\·\·"/>
    <numFmt numFmtId="168" formatCode="#,##0.0;\-#,##0.0;\-;\·\·"/>
    <numFmt numFmtId="169" formatCode="#,##0.00;\-#,##0.00;\-;\·\·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sz val="10.5"/>
      <color indexed="60"/>
      <name val="Source Sans Pro"/>
      <family val="2"/>
    </font>
    <font>
      <sz val="9"/>
      <name val="Source Sans Pro"/>
      <family val="2"/>
    </font>
    <font>
      <b/>
      <sz val="10.5"/>
      <color indexed="17"/>
      <name val="Source Sans Pro"/>
      <family val="2"/>
    </font>
    <font>
      <sz val="10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4"/>
      <color theme="1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/>
      <name val="Source Sans Pro"/>
      <family val="2"/>
    </font>
    <font>
      <b/>
      <sz val="10.5"/>
      <color rgb="FFFF0000"/>
      <name val="Source Sans Pro"/>
      <family val="2"/>
    </font>
    <font>
      <sz val="10.5"/>
      <color rgb="FFFF000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007A33"/>
      <name val="Source Sans Pro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4" borderId="0" xfId="0" applyFill="1"/>
    <xf numFmtId="0" fontId="0" fillId="5" borderId="0" xfId="0" applyFill="1"/>
    <xf numFmtId="0" fontId="18" fillId="4" borderId="0" xfId="0" applyFont="1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20" fillId="4" borderId="0" xfId="1" applyFont="1" applyFill="1" applyBorder="1" applyAlignment="1" applyProtection="1">
      <alignment vertical="center"/>
    </xf>
    <xf numFmtId="0" fontId="6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0" fillId="7" borderId="0" xfId="0" applyFont="1" applyFill="1"/>
    <xf numFmtId="0" fontId="6" fillId="2" borderId="0" xfId="4" applyFont="1" applyFill="1" applyAlignment="1">
      <alignment horizontal="right"/>
    </xf>
    <xf numFmtId="0" fontId="22" fillId="8" borderId="0" xfId="4" applyFont="1" applyFill="1" applyAlignment="1">
      <alignment horizontal="right" vertical="center"/>
    </xf>
    <xf numFmtId="0" fontId="6" fillId="3" borderId="0" xfId="3" applyFont="1" applyFill="1" applyAlignment="1">
      <alignment horizontal="left" wrapText="1" indent="1"/>
    </xf>
    <xf numFmtId="164" fontId="6" fillId="3" borderId="0" xfId="3" applyNumberFormat="1" applyFont="1" applyFill="1" applyAlignment="1">
      <alignment horizontal="right" wrapText="1"/>
    </xf>
    <xf numFmtId="166" fontId="5" fillId="3" borderId="0" xfId="3" applyNumberFormat="1" applyFont="1" applyFill="1" applyAlignment="1">
      <alignment horizontal="right" wrapText="1"/>
    </xf>
    <xf numFmtId="3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vertical="center" wrapText="1"/>
    </xf>
    <xf numFmtId="3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horizontal="left" vertical="center" indent="1"/>
    </xf>
    <xf numFmtId="3" fontId="5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1"/>
    </xf>
    <xf numFmtId="167" fontId="5" fillId="3" borderId="0" xfId="3" applyNumberFormat="1" applyFont="1" applyFill="1" applyAlignment="1">
      <alignment horizontal="right" vertical="center" wrapText="1"/>
    </xf>
    <xf numFmtId="3" fontId="6" fillId="9" borderId="0" xfId="4" applyNumberFormat="1" applyFont="1" applyFill="1" applyAlignment="1">
      <alignment vertical="center"/>
    </xf>
    <xf numFmtId="3" fontId="6" fillId="3" borderId="0" xfId="3" applyNumberFormat="1" applyFont="1" applyFill="1" applyAlignment="1">
      <alignment horizontal="left" vertical="center" wrapText="1" indent="2"/>
    </xf>
    <xf numFmtId="167" fontId="6" fillId="3" borderId="0" xfId="3" applyNumberFormat="1" applyFont="1" applyFill="1" applyAlignment="1">
      <alignment horizontal="right" vertical="center" wrapText="1"/>
    </xf>
    <xf numFmtId="3" fontId="5" fillId="3" borderId="0" xfId="3" applyNumberFormat="1" applyFont="1" applyFill="1" applyAlignment="1">
      <alignment horizontal="left" vertical="center" wrapText="1"/>
    </xf>
    <xf numFmtId="3" fontId="6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1"/>
    </xf>
    <xf numFmtId="3" fontId="11" fillId="2" borderId="0" xfId="4" applyNumberFormat="1" applyFont="1" applyFill="1" applyAlignment="1">
      <alignment vertical="center"/>
    </xf>
    <xf numFmtId="3" fontId="11" fillId="9" borderId="0" xfId="4" applyNumberFormat="1" applyFont="1" applyFill="1" applyAlignment="1">
      <alignment vertical="center"/>
    </xf>
    <xf numFmtId="0" fontId="6" fillId="10" borderId="0" xfId="4" applyFont="1" applyFill="1"/>
    <xf numFmtId="3" fontId="8" fillId="7" borderId="0" xfId="0" applyNumberFormat="1" applyFont="1" applyFill="1"/>
    <xf numFmtId="164" fontId="9" fillId="7" borderId="0" xfId="0" applyNumberFormat="1" applyFont="1" applyFill="1"/>
    <xf numFmtId="0" fontId="5" fillId="10" borderId="0" xfId="4" applyFont="1" applyFill="1"/>
    <xf numFmtId="164" fontId="9" fillId="10" borderId="0" xfId="4" applyNumberFormat="1" applyFont="1" applyFill="1" applyAlignment="1">
      <alignment horizontal="right"/>
    </xf>
    <xf numFmtId="164" fontId="6" fillId="10" borderId="0" xfId="4" applyNumberFormat="1" applyFont="1" applyFill="1" applyAlignment="1">
      <alignment horizontal="right"/>
    </xf>
    <xf numFmtId="0" fontId="8" fillId="7" borderId="0" xfId="0" applyFont="1" applyFill="1" applyAlignment="1">
      <alignment vertical="center"/>
    </xf>
    <xf numFmtId="0" fontId="6" fillId="7" borderId="0" xfId="4" applyFont="1" applyFill="1" applyAlignment="1">
      <alignment horizontal="right"/>
    </xf>
    <xf numFmtId="0" fontId="23" fillId="8" borderId="0" xfId="4" applyFont="1" applyFill="1" applyAlignment="1">
      <alignment horizontal="left" vertical="center"/>
    </xf>
    <xf numFmtId="0" fontId="23" fillId="8" borderId="0" xfId="4" applyFont="1" applyFill="1" applyAlignment="1">
      <alignment horizontal="right" vertical="center"/>
    </xf>
    <xf numFmtId="0" fontId="22" fillId="11" borderId="0" xfId="4" applyFont="1" applyFill="1" applyAlignment="1">
      <alignment horizontal="left" vertical="center"/>
    </xf>
    <xf numFmtId="0" fontId="22" fillId="11" borderId="0" xfId="4" applyFont="1" applyFill="1" applyAlignment="1">
      <alignment horizontal="right" vertical="center"/>
    </xf>
    <xf numFmtId="0" fontId="5" fillId="3" borderId="2" xfId="3" applyFont="1" applyFill="1" applyBorder="1"/>
    <xf numFmtId="164" fontId="5" fillId="3" borderId="2" xfId="3" applyNumberFormat="1" applyFont="1" applyFill="1" applyBorder="1" applyAlignment="1">
      <alignment horizontal="right" wrapText="1"/>
    </xf>
    <xf numFmtId="166" fontId="5" fillId="3" borderId="2" xfId="3" applyNumberFormat="1" applyFont="1" applyFill="1" applyBorder="1" applyAlignment="1">
      <alignment horizontal="right" wrapText="1"/>
    </xf>
    <xf numFmtId="3" fontId="5" fillId="3" borderId="2" xfId="3" applyNumberFormat="1" applyFont="1" applyFill="1" applyBorder="1" applyAlignment="1">
      <alignment horizontal="left" vertical="center" wrapText="1" indent="1"/>
    </xf>
    <xf numFmtId="167" fontId="5" fillId="3" borderId="2" xfId="3" applyNumberFormat="1" applyFont="1" applyFill="1" applyBorder="1" applyAlignment="1">
      <alignment horizontal="right" vertical="center" wrapText="1"/>
    </xf>
    <xf numFmtId="165" fontId="6" fillId="3" borderId="0" xfId="3" applyNumberFormat="1" applyFont="1" applyFill="1" applyAlignment="1">
      <alignment horizontal="right" vertical="center" wrapText="1"/>
    </xf>
    <xf numFmtId="3" fontId="12" fillId="3" borderId="0" xfId="4" applyNumberFormat="1" applyFont="1" applyFill="1" applyAlignment="1">
      <alignment vertical="center"/>
    </xf>
    <xf numFmtId="167" fontId="9" fillId="3" borderId="0" xfId="3" applyNumberFormat="1" applyFont="1" applyFill="1" applyAlignment="1">
      <alignment horizontal="right" vertical="center" wrapText="1"/>
    </xf>
    <xf numFmtId="167" fontId="5" fillId="2" borderId="0" xfId="4" applyNumberFormat="1" applyFont="1" applyFill="1" applyAlignment="1">
      <alignment vertical="center"/>
    </xf>
    <xf numFmtId="3" fontId="5" fillId="3" borderId="0" xfId="3" applyNumberFormat="1" applyFont="1" applyFill="1" applyAlignment="1">
      <alignment horizontal="left" vertical="center" wrapText="1" indent="2"/>
    </xf>
    <xf numFmtId="167" fontId="6" fillId="2" borderId="0" xfId="4" quotePrefix="1" applyNumberFormat="1" applyFont="1" applyFill="1" applyAlignment="1">
      <alignment horizontal="right" vertical="center"/>
    </xf>
    <xf numFmtId="167" fontId="5" fillId="2" borderId="0" xfId="4" quotePrefix="1" applyNumberFormat="1" applyFont="1" applyFill="1" applyAlignment="1">
      <alignment horizontal="right" vertical="center"/>
    </xf>
    <xf numFmtId="167" fontId="24" fillId="5" borderId="0" xfId="0" applyNumberFormat="1" applyFont="1" applyFill="1" applyAlignment="1">
      <alignment vertical="center"/>
    </xf>
    <xf numFmtId="167" fontId="6" fillId="2" borderId="0" xfId="4" applyNumberFormat="1" applyFont="1" applyFill="1" applyAlignment="1">
      <alignment vertical="center"/>
    </xf>
    <xf numFmtId="167" fontId="6" fillId="2" borderId="0" xfId="4" applyNumberFormat="1" applyFont="1" applyFill="1" applyAlignment="1">
      <alignment horizontal="right" vertical="center"/>
    </xf>
    <xf numFmtId="3" fontId="8" fillId="3" borderId="0" xfId="4" applyNumberFormat="1" applyFont="1" applyFill="1" applyAlignment="1">
      <alignment vertical="center"/>
    </xf>
    <xf numFmtId="3" fontId="7" fillId="3" borderId="0" xfId="3" applyNumberFormat="1" applyFont="1" applyFill="1" applyAlignment="1">
      <alignment horizontal="left" vertical="center" wrapText="1"/>
    </xf>
    <xf numFmtId="3" fontId="6" fillId="3" borderId="2" xfId="3" applyNumberFormat="1" applyFont="1" applyFill="1" applyBorder="1" applyAlignment="1">
      <alignment horizontal="left" vertical="center" wrapText="1" indent="2"/>
    </xf>
    <xf numFmtId="167" fontId="5" fillId="2" borderId="2" xfId="4" applyNumberFormat="1" applyFont="1" applyFill="1" applyBorder="1" applyAlignment="1">
      <alignment vertical="center"/>
    </xf>
    <xf numFmtId="3" fontId="6" fillId="3" borderId="0" xfId="3" applyNumberFormat="1" applyFont="1" applyFill="1" applyAlignment="1">
      <alignment horizontal="left" vertical="center"/>
    </xf>
    <xf numFmtId="167" fontId="9" fillId="3" borderId="2" xfId="3" applyNumberFormat="1" applyFont="1" applyFill="1" applyBorder="1" applyAlignment="1">
      <alignment horizontal="right" vertical="center" wrapText="1"/>
    </xf>
    <xf numFmtId="168" fontId="24" fillId="3" borderId="0" xfId="3" applyNumberFormat="1" applyFont="1" applyFill="1" applyAlignment="1">
      <alignment horizontal="right" vertical="center" wrapText="1"/>
    </xf>
    <xf numFmtId="169" fontId="24" fillId="3" borderId="0" xfId="3" applyNumberFormat="1" applyFont="1" applyFill="1" applyAlignment="1">
      <alignment horizontal="right" vertical="center" wrapText="1"/>
    </xf>
    <xf numFmtId="0" fontId="25" fillId="8" borderId="0" xfId="4" applyFont="1" applyFill="1" applyAlignment="1">
      <alignment horizontal="right" vertical="center"/>
    </xf>
    <xf numFmtId="167" fontId="24" fillId="3" borderId="0" xfId="3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8" fillId="7" borderId="0" xfId="2" applyFont="1" applyFill="1"/>
    <xf numFmtId="0" fontId="8" fillId="7" borderId="1" xfId="2" applyFont="1" applyFill="1" applyBorder="1" applyProtection="1">
      <protection locked="0"/>
    </xf>
    <xf numFmtId="0" fontId="26" fillId="7" borderId="1" xfId="2" applyFont="1" applyFill="1" applyBorder="1" applyProtection="1">
      <protection locked="0"/>
    </xf>
    <xf numFmtId="0" fontId="8" fillId="7" borderId="1" xfId="2" applyFont="1" applyFill="1" applyBorder="1" applyAlignment="1" applyProtection="1">
      <alignment horizontal="center"/>
      <protection locked="0"/>
    </xf>
    <xf numFmtId="0" fontId="8" fillId="12" borderId="0" xfId="2" applyFont="1" applyFill="1"/>
    <xf numFmtId="0" fontId="8" fillId="7" borderId="0" xfId="2" applyFont="1" applyFill="1" applyProtection="1">
      <protection locked="0"/>
    </xf>
    <xf numFmtId="0" fontId="26" fillId="7" borderId="0" xfId="2" applyFont="1" applyFill="1" applyProtection="1">
      <protection locked="0"/>
    </xf>
    <xf numFmtId="0" fontId="8" fillId="7" borderId="0" xfId="2" applyFont="1" applyFill="1" applyAlignment="1" applyProtection="1">
      <alignment horizontal="center"/>
      <protection locked="0"/>
    </xf>
    <xf numFmtId="3" fontId="8" fillId="7" borderId="0" xfId="2" applyNumberFormat="1" applyFont="1" applyFill="1" applyAlignment="1" applyProtection="1">
      <alignment horizontal="center"/>
      <protection locked="0"/>
    </xf>
    <xf numFmtId="0" fontId="26" fillId="7" borderId="1" xfId="2" applyFont="1" applyFill="1" applyBorder="1" applyAlignment="1" applyProtection="1">
      <alignment horizontal="center"/>
      <protection locked="0"/>
    </xf>
    <xf numFmtId="0" fontId="8" fillId="7" borderId="1" xfId="2" applyFont="1" applyFill="1" applyBorder="1" applyAlignment="1" applyProtection="1">
      <alignment horizontal="right"/>
      <protection locked="0"/>
    </xf>
    <xf numFmtId="14" fontId="8" fillId="7" borderId="0" xfId="2" applyNumberFormat="1" applyFont="1" applyFill="1" applyAlignment="1" applyProtection="1">
      <alignment horizontal="center"/>
      <protection locked="0"/>
    </xf>
    <xf numFmtId="0" fontId="8" fillId="7" borderId="0" xfId="2" applyFont="1" applyFill="1" applyAlignment="1" applyProtection="1">
      <alignment horizontal="center" vertical="center"/>
      <protection locked="0"/>
    </xf>
    <xf numFmtId="0" fontId="26" fillId="4" borderId="0" xfId="0" applyFont="1" applyFill="1" applyAlignment="1">
      <alignment vertical="center"/>
    </xf>
    <xf numFmtId="14" fontId="26" fillId="7" borderId="0" xfId="2" applyNumberFormat="1" applyFont="1" applyFill="1" applyAlignment="1" applyProtection="1">
      <alignment horizontal="center" vertical="center"/>
      <protection locked="0"/>
    </xf>
    <xf numFmtId="0" fontId="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3" fontId="3" fillId="3" borderId="2" xfId="3" applyNumberFormat="1" applyFont="1" applyFill="1" applyBorder="1" applyAlignment="1">
      <alignment horizontal="left" vertical="center"/>
    </xf>
    <xf numFmtId="3" fontId="6" fillId="3" borderId="2" xfId="3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4" fontId="6" fillId="10" borderId="0" xfId="3" applyNumberFormat="1" applyFont="1" applyFill="1" applyAlignment="1">
      <alignment horizontal="right" wrapText="1"/>
    </xf>
    <xf numFmtId="3" fontId="6" fillId="10" borderId="0" xfId="3" applyNumberFormat="1" applyFont="1" applyFill="1" applyAlignment="1">
      <alignment horizontal="right" vertical="center" wrapText="1"/>
    </xf>
    <xf numFmtId="167" fontId="5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right" vertical="center" wrapText="1"/>
    </xf>
    <xf numFmtId="167" fontId="6" fillId="10" borderId="0" xfId="3" applyNumberFormat="1" applyFont="1" applyFill="1" applyAlignment="1">
      <alignment horizontal="left" vertical="center" wrapText="1" indent="1"/>
    </xf>
    <xf numFmtId="165" fontId="6" fillId="10" borderId="0" xfId="3" applyNumberFormat="1" applyFont="1" applyFill="1" applyAlignment="1">
      <alignment horizontal="right" vertical="center" wrapText="1"/>
    </xf>
    <xf numFmtId="9" fontId="18" fillId="5" borderId="0" xfId="0" applyNumberFormat="1" applyFont="1" applyFill="1" applyAlignment="1">
      <alignment vertical="center"/>
    </xf>
    <xf numFmtId="0" fontId="12" fillId="7" borderId="0" xfId="2" applyFont="1" applyFill="1"/>
    <xf numFmtId="167" fontId="14" fillId="7" borderId="0" xfId="0" applyNumberFormat="1" applyFont="1" applyFill="1" applyAlignment="1" applyProtection="1">
      <alignment horizontal="right" vertical="center"/>
      <protection locked="0"/>
    </xf>
    <xf numFmtId="167" fontId="6" fillId="7" borderId="0" xfId="4" applyNumberFormat="1" applyFont="1" applyFill="1" applyAlignment="1">
      <alignment vertical="center"/>
    </xf>
    <xf numFmtId="167" fontId="6" fillId="7" borderId="0" xfId="4" applyNumberFormat="1" applyFont="1" applyFill="1" applyAlignment="1">
      <alignment horizontal="right" vertical="center"/>
    </xf>
    <xf numFmtId="167" fontId="6" fillId="7" borderId="2" xfId="4" applyNumberFormat="1" applyFont="1" applyFill="1" applyBorder="1" applyAlignment="1">
      <alignment horizontal="right" vertical="center"/>
    </xf>
    <xf numFmtId="167" fontId="8" fillId="10" borderId="0" xfId="3" applyNumberFormat="1" applyFont="1" applyFill="1" applyAlignment="1">
      <alignment horizontal="right" vertical="center" wrapText="1"/>
    </xf>
    <xf numFmtId="167" fontId="6" fillId="10" borderId="2" xfId="3" applyNumberFormat="1" applyFont="1" applyFill="1" applyBorder="1" applyAlignment="1">
      <alignment horizontal="right" vertical="center" wrapText="1"/>
    </xf>
    <xf numFmtId="167" fontId="8" fillId="10" borderId="2" xfId="3" applyNumberFormat="1" applyFont="1" applyFill="1" applyBorder="1" applyAlignment="1">
      <alignment horizontal="right" vertical="center" wrapText="1"/>
    </xf>
    <xf numFmtId="0" fontId="8" fillId="7" borderId="0" xfId="2" applyFont="1" applyFill="1" applyAlignment="1" applyProtection="1">
      <alignment horizontal="center" vertical="center" wrapText="1"/>
      <protection locked="0"/>
    </xf>
    <xf numFmtId="14" fontId="8" fillId="7" borderId="0" xfId="2" applyNumberFormat="1" applyFont="1" applyFill="1" applyAlignment="1" applyProtection="1">
      <alignment horizontal="center" vertical="center" wrapText="1"/>
      <protection locked="0"/>
    </xf>
    <xf numFmtId="0" fontId="4" fillId="10" borderId="0" xfId="3" quotePrefix="1" applyFont="1" applyFill="1" applyAlignment="1">
      <alignment horizontal="right" vertical="center" wrapText="1"/>
    </xf>
    <xf numFmtId="3" fontId="15" fillId="3" borderId="0" xfId="4" applyNumberFormat="1" applyFont="1" applyFill="1" applyAlignment="1">
      <alignment vertical="center"/>
    </xf>
    <xf numFmtId="3" fontId="16" fillId="3" borderId="0" xfId="4" quotePrefix="1" applyNumberFormat="1" applyFont="1" applyFill="1" applyAlignment="1">
      <alignment vertical="center"/>
    </xf>
    <xf numFmtId="3" fontId="4" fillId="3" borderId="0" xfId="3" applyNumberFormat="1" applyFont="1" applyFill="1" applyAlignment="1">
      <alignment horizontal="left" vertical="center"/>
    </xf>
    <xf numFmtId="3" fontId="4" fillId="3" borderId="0" xfId="3" applyNumberFormat="1" applyFont="1" applyFill="1" applyAlignment="1">
      <alignment vertical="center"/>
    </xf>
    <xf numFmtId="0" fontId="8" fillId="7" borderId="0" xfId="2" applyFont="1" applyFill="1" applyAlignment="1" applyProtection="1">
      <alignment horizontal="right"/>
      <protection locked="0"/>
    </xf>
    <xf numFmtId="3" fontId="5" fillId="3" borderId="0" xfId="3" applyNumberFormat="1" applyFont="1" applyFill="1" applyAlignment="1">
      <alignment vertical="center"/>
    </xf>
    <xf numFmtId="14" fontId="8" fillId="7" borderId="0" xfId="2" applyNumberFormat="1" applyFont="1" applyFill="1" applyAlignment="1" applyProtection="1">
      <alignment horizontal="center" vertical="center"/>
      <protection locked="0"/>
    </xf>
    <xf numFmtId="14" fontId="8" fillId="4" borderId="0" xfId="0" applyNumberFormat="1" applyFont="1" applyFill="1" applyAlignment="1">
      <alignment horizontal="center" vertical="center"/>
    </xf>
    <xf numFmtId="3" fontId="6" fillId="3" borderId="0" xfId="3" applyNumberFormat="1" applyFont="1" applyFill="1" applyAlignment="1">
      <alignment horizontal="left" vertical="center" indent="1"/>
    </xf>
    <xf numFmtId="0" fontId="17" fillId="4" borderId="0" xfId="1" applyFill="1" applyBorder="1" applyAlignment="1" applyProtection="1">
      <alignment vertical="center"/>
    </xf>
    <xf numFmtId="0" fontId="18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27" fillId="4" borderId="0" xfId="0" quotePrefix="1" applyFont="1" applyFill="1" applyAlignment="1">
      <alignment horizontal="left" vertical="center"/>
    </xf>
    <xf numFmtId="0" fontId="28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6" fillId="7" borderId="0" xfId="2" applyFont="1" applyFill="1" applyAlignment="1" applyProtection="1">
      <alignment horizontal="left" wrapText="1"/>
      <protection locked="0"/>
    </xf>
    <xf numFmtId="0" fontId="8" fillId="7" borderId="0" xfId="2" applyFont="1" applyFill="1" applyAlignment="1" applyProtection="1">
      <alignment wrapText="1"/>
      <protection locked="0"/>
    </xf>
    <xf numFmtId="0" fontId="29" fillId="0" borderId="0" xfId="0" applyFont="1" applyAlignment="1">
      <alignment wrapText="1"/>
    </xf>
  </cellXfs>
  <cellStyles count="6">
    <cellStyle name="Hipervínculo" xfId="1" builtinId="8"/>
    <cellStyle name="Normal" xfId="0" builtinId="0"/>
    <cellStyle name="Normal 2" xfId="2" xr:uid="{CBFDA057-DEA6-4777-A1ED-DC2E407E690F}"/>
    <cellStyle name="Normal_Estatal" xfId="3" xr:uid="{C209F6DE-3356-42E3-9D85-1A72D8F121D7}"/>
    <cellStyle name="Normal_museos 2003" xfId="4" xr:uid="{EC289B6E-D746-49F1-8558-A4152CE7EF17}"/>
    <cellStyle name="Porcentaje 3" xfId="5" xr:uid="{7FD338B5-C4D6-4597-927D-B0AD5DD65B6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Lectores del C.D.M.A.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8.9492969008013068E-2"/>
          <c:y val="1.741179059204425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7.1105812272633961E-2"/>
          <c:y val="0.18247279221940615"/>
          <c:w val="0.89125868268103148"/>
          <c:h val="0.7444733385281913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'P3'!$B$12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'P3'!$C$11:$K$11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'P3'!$C$12:$K$12</c:f>
              <c:numCache>
                <c:formatCode>#,##0;\-#,##0;\-;</c:formatCode>
                <c:ptCount val="9"/>
                <c:pt idx="0">
                  <c:v>29</c:v>
                </c:pt>
                <c:pt idx="1">
                  <c:v>33</c:v>
                </c:pt>
                <c:pt idx="2">
                  <c:v>22</c:v>
                </c:pt>
                <c:pt idx="3">
                  <c:v>31</c:v>
                </c:pt>
                <c:pt idx="4">
                  <c:v>29</c:v>
                </c:pt>
                <c:pt idx="5">
                  <c:v>22</c:v>
                </c:pt>
                <c:pt idx="6">
                  <c:v>38</c:v>
                </c:pt>
                <c:pt idx="7">
                  <c:v>6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B-41B4-A97D-BCBD1518E8AE}"/>
            </c:ext>
          </c:extLst>
        </c:ser>
        <c:ser>
          <c:idx val="3"/>
          <c:order val="1"/>
          <c:tx>
            <c:strRef>
              <c:f>'P3'!$B$13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  <a:ln w="1905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2.1715526601520088E-3"/>
                  <c:y val="-6.2923287283700322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B-41B4-A97D-BCBD1518E8AE}"/>
                </c:ext>
              </c:extLst>
            </c:dLbl>
            <c:dLbl>
              <c:idx val="4"/>
              <c:layout>
                <c:manualLayout>
                  <c:x val="0"/>
                  <c:y val="-4.8033696386754053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B-41B4-A97D-BCBD1518E8AE}"/>
                </c:ext>
              </c:extLst>
            </c:dLbl>
            <c:dLbl>
              <c:idx val="5"/>
              <c:layout>
                <c:manualLayout>
                  <c:x val="0"/>
                  <c:y val="-5.1756015527999119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5B-41B4-A97D-BCBD1518E8A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'P3'!$C$11:$K$11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'P3'!$C$13:$K$13</c:f>
              <c:numCache>
                <c:formatCode>#,##0;\-#,##0;\-;</c:formatCode>
                <c:ptCount val="9"/>
                <c:pt idx="0">
                  <c:v>24</c:v>
                </c:pt>
                <c:pt idx="1">
                  <c:v>34</c:v>
                </c:pt>
                <c:pt idx="2">
                  <c:v>10</c:v>
                </c:pt>
                <c:pt idx="3">
                  <c:v>23</c:v>
                </c:pt>
                <c:pt idx="4">
                  <c:v>23</c:v>
                </c:pt>
                <c:pt idx="5">
                  <c:v>30</c:v>
                </c:pt>
                <c:pt idx="6">
                  <c:v>33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B-41B4-A97D-BCBD1518E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1558832"/>
        <c:axId val="1"/>
      </c:barChart>
      <c:catAx>
        <c:axId val="177155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7715588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10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Impacto de las publicaciones en Facebook.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8.040499791894945E-4"/>
          <c:y val="6.2635230086324203E-4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2440570997001444E-2"/>
          <c:y val="0.12645892351274787"/>
          <c:w val="0.88565986943939701"/>
          <c:h val="0.77673276676109537"/>
        </c:manualLayout>
      </c:layout>
      <c:lineChart>
        <c:grouping val="standard"/>
        <c:varyColors val="0"/>
        <c:ser>
          <c:idx val="7"/>
          <c:order val="0"/>
          <c:tx>
            <c:strRef>
              <c:f>'P7'!$B$13</c:f>
              <c:strCache>
                <c:ptCount val="1"/>
                <c:pt idx="0">
                  <c:v>Alcance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6BD-4359-A4E0-E3DAEFD7EDFA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'P7'!$C$13:$K$13</c:f>
              <c:numCache>
                <c:formatCode>#,##0;\-#,##0;\-;\·\·</c:formatCode>
                <c:ptCount val="9"/>
                <c:pt idx="0">
                  <c:v>29418</c:v>
                </c:pt>
                <c:pt idx="1">
                  <c:v>6161</c:v>
                </c:pt>
                <c:pt idx="2">
                  <c:v>9517</c:v>
                </c:pt>
                <c:pt idx="3">
                  <c:v>6463</c:v>
                </c:pt>
                <c:pt idx="4">
                  <c:v>10140</c:v>
                </c:pt>
                <c:pt idx="5">
                  <c:v>24677</c:v>
                </c:pt>
                <c:pt idx="6">
                  <c:v>5754</c:v>
                </c:pt>
                <c:pt idx="7">
                  <c:v>26187</c:v>
                </c:pt>
                <c:pt idx="8">
                  <c:v>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BD-4359-A4E0-E3DAEFD7EDFA}"/>
            </c:ext>
          </c:extLst>
        </c:ser>
        <c:ser>
          <c:idx val="0"/>
          <c:order val="1"/>
          <c:tx>
            <c:strRef>
              <c:f>'P7'!$B$14</c:f>
              <c:strCache>
                <c:ptCount val="1"/>
                <c:pt idx="0">
                  <c:v>Interacciones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3.2265457109123492E-2"/>
                  <c:y val="-2.373922806391410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D-4359-A4E0-E3DAEFD7EDF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'P7'!$C$14:$K$14</c:f>
              <c:numCache>
                <c:formatCode>#,##0;\-#,##0;\-;\·\·</c:formatCode>
                <c:ptCount val="9"/>
                <c:pt idx="0">
                  <c:v>771</c:v>
                </c:pt>
                <c:pt idx="1">
                  <c:v>320</c:v>
                </c:pt>
                <c:pt idx="2">
                  <c:v>610</c:v>
                </c:pt>
                <c:pt idx="3">
                  <c:v>426</c:v>
                </c:pt>
                <c:pt idx="4">
                  <c:v>792</c:v>
                </c:pt>
                <c:pt idx="5">
                  <c:v>860</c:v>
                </c:pt>
                <c:pt idx="6">
                  <c:v>410</c:v>
                </c:pt>
                <c:pt idx="7">
                  <c:v>619</c:v>
                </c:pt>
                <c:pt idx="8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BD-4359-A4E0-E3DAEFD7E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508096"/>
        <c:axId val="1"/>
      </c:lineChart>
      <c:catAx>
        <c:axId val="10765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89144560813393"/>
          <c:y val="0.2719841181325422"/>
          <c:w val="0.35689592199033371"/>
          <c:h val="6.23250280683753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2.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Consulta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0.13267675905836848"/>
          <c:y val="5.1477991480573118E-3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144835093287758"/>
          <c:y val="0.29498329754235264"/>
          <c:w val="0.64294899940481431"/>
          <c:h val="0.667773285096119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1508-45B4-8BA4-6E24489F475D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1508-45B4-8BA4-6E24489F475D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1508-45B4-8BA4-6E24489F475D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08-45B4-8BA4-6E24489F475D}"/>
              </c:ext>
            </c:extLst>
          </c:dPt>
          <c:dLbls>
            <c:dLbl>
              <c:idx val="0"/>
              <c:layout>
                <c:manualLayout>
                  <c:x val="-0.21845023682384529"/>
                  <c:y val="3.4644391042028939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8-45B4-8BA4-6E24489F475D}"/>
                </c:ext>
              </c:extLst>
            </c:dLbl>
            <c:dLbl>
              <c:idx val="1"/>
              <c:layout>
                <c:manualLayout>
                  <c:x val="0.15892147102301868"/>
                  <c:y val="-0.1323239424617377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8-45B4-8BA4-6E24489F475D}"/>
                </c:ext>
              </c:extLst>
            </c:dLbl>
            <c:dLbl>
              <c:idx val="2"/>
              <c:layout>
                <c:manualLayout>
                  <c:x val="-9.083945731086282E-2"/>
                  <c:y val="0.1543974011445290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8-45B4-8BA4-6E24489F475D}"/>
                </c:ext>
              </c:extLst>
            </c:dLbl>
            <c:dLbl>
              <c:idx val="3"/>
              <c:layout>
                <c:manualLayout>
                  <c:x val="0.34750883693717854"/>
                  <c:y val="0.12160750398003528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8-45B4-8BA4-6E24489F475D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('P3'!$B$20,'P3'!$B$24,'P3'!$B$28,'P3'!$B$32)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('P3'!$L$20,'P3'!$L$24,'P3'!$L$28,'P3'!$L$32)</c:f>
              <c:numCache>
                <c:formatCode>#,##0;\-#,##0;\-;\·\·</c:formatCode>
                <c:ptCount val="4"/>
                <c:pt idx="0">
                  <c:v>941</c:v>
                </c:pt>
                <c:pt idx="1">
                  <c:v>559</c:v>
                </c:pt>
                <c:pt idx="2">
                  <c:v>313</c:v>
                </c:pt>
                <c:pt idx="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8-45B4-8BA4-6E24489F4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3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. Consulta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0.13774583409631935"/>
          <c:y val="6.5542414485638698E-3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'P3'!$B$37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-1.4211722129882782E-16"/>
                  <c:y val="-9.49221630696973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F-4539-B7F9-B37187A46136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'P3'!$C$18:$K$18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'P3'!$C$37:$K$37</c:f>
              <c:numCache>
                <c:formatCode>#,##0;\-#,##0;\-;\·\·</c:formatCode>
                <c:ptCount val="9"/>
                <c:pt idx="0">
                  <c:v>177</c:v>
                </c:pt>
                <c:pt idx="1">
                  <c:v>134</c:v>
                </c:pt>
                <c:pt idx="2">
                  <c:v>107</c:v>
                </c:pt>
                <c:pt idx="3">
                  <c:v>113</c:v>
                </c:pt>
                <c:pt idx="4">
                  <c:v>121</c:v>
                </c:pt>
                <c:pt idx="5">
                  <c:v>120</c:v>
                </c:pt>
                <c:pt idx="6">
                  <c:v>147</c:v>
                </c:pt>
                <c:pt idx="7">
                  <c:v>10</c:v>
                </c:pt>
                <c:pt idx="8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C-45A0-974B-F275385593F7}"/>
            </c:ext>
          </c:extLst>
        </c:ser>
        <c:ser>
          <c:idx val="0"/>
          <c:order val="1"/>
          <c:tx>
            <c:strRef>
              <c:f>'P3'!$B$38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7"/>
              <c:layout>
                <c:manualLayout>
                  <c:x val="-1.4211722129882782E-16"/>
                  <c:y val="-0.138577576588351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F-4539-B7F9-B37187A46136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'P3'!$C$18:$K$18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'P3'!$C$38:$K$38</c:f>
              <c:numCache>
                <c:formatCode>#,##0;\-#,##0;\-;\·\·</c:formatCode>
                <c:ptCount val="9"/>
                <c:pt idx="0">
                  <c:v>122</c:v>
                </c:pt>
                <c:pt idx="1">
                  <c:v>139</c:v>
                </c:pt>
                <c:pt idx="2">
                  <c:v>78</c:v>
                </c:pt>
                <c:pt idx="3">
                  <c:v>100</c:v>
                </c:pt>
                <c:pt idx="4">
                  <c:v>123</c:v>
                </c:pt>
                <c:pt idx="5">
                  <c:v>144</c:v>
                </c:pt>
                <c:pt idx="6">
                  <c:v>122</c:v>
                </c:pt>
                <c:pt idx="7">
                  <c:v>22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C-45A0-974B-F2753855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9747072"/>
        <c:axId val="1"/>
      </c:barChart>
      <c:catAx>
        <c:axId val="17197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719747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4.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por tipo de fondo.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0.15195287879984901"/>
          <c:y val="1.294515307357798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373663394815374"/>
          <c:y val="0.32574927027926814"/>
          <c:w val="0.65547037389557072"/>
          <c:h val="0.596478040244969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5C000"/>
              </a:solidFill>
            </c:spPr>
            <c:extLst>
              <c:ext xmlns:c16="http://schemas.microsoft.com/office/drawing/2014/chart" uri="{C3380CC4-5D6E-409C-BE32-E72D297353CC}">
                <c16:uniqueId val="{00000000-9B7C-40A5-A900-DDCED79B94FE}"/>
              </c:ext>
            </c:extLst>
          </c:dPt>
          <c:dPt>
            <c:idx val="1"/>
            <c:bubble3D val="0"/>
            <c:spPr>
              <a:solidFill>
                <a:srgbClr val="B870A4"/>
              </a:solidFill>
            </c:spPr>
            <c:extLst>
              <c:ext xmlns:c16="http://schemas.microsoft.com/office/drawing/2014/chart" uri="{C3380CC4-5D6E-409C-BE32-E72D297353CC}">
                <c16:uniqueId val="{00000001-9B7C-40A5-A900-DDCED79B94FE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</c:spPr>
            <c:extLst>
              <c:ext xmlns:c16="http://schemas.microsoft.com/office/drawing/2014/chart" uri="{C3380CC4-5D6E-409C-BE32-E72D297353CC}">
                <c16:uniqueId val="{00000002-9B7C-40A5-A900-DDCED79B94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7C-40A5-A900-DDCED79B94FE}"/>
              </c:ext>
            </c:extLst>
          </c:dPt>
          <c:dLbls>
            <c:dLbl>
              <c:idx val="0"/>
              <c:layout>
                <c:manualLayout>
                  <c:x val="-0.25269568728658082"/>
                  <c:y val="1.1622163465729145E-6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C-40A5-A900-DDCED79B94FE}"/>
                </c:ext>
              </c:extLst>
            </c:dLbl>
            <c:dLbl>
              <c:idx val="1"/>
              <c:layout>
                <c:manualLayout>
                  <c:x val="0.20411028888947405"/>
                  <c:y val="-8.527801183523654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C-40A5-A900-DDCED79B94FE}"/>
                </c:ext>
              </c:extLst>
            </c:dLbl>
            <c:dLbl>
              <c:idx val="2"/>
              <c:layout>
                <c:manualLayout>
                  <c:x val="0.10825516375670428"/>
                  <c:y val="0.1128868485535249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C-40A5-A900-DDCED79B94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C-40A5-A900-DDCED79B94FE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('P4'!$B$26,'P4'!$B$29,'P4'!$B$32,'P4'!$B$35)</c:f>
              <c:strCache>
                <c:ptCount val="4"/>
                <c:pt idx="0">
                  <c:v>Monografías</c:v>
                </c:pt>
                <c:pt idx="1">
                  <c:v>Música impresa</c:v>
                </c:pt>
                <c:pt idx="2">
                  <c:v>Fondos audiovisuales</c:v>
                </c:pt>
                <c:pt idx="3">
                  <c:v>Publicaciones periódicas</c:v>
                </c:pt>
              </c:strCache>
            </c:strRef>
          </c:cat>
          <c:val>
            <c:numRef>
              <c:f>('P4'!$L$26,'P4'!$L$29,'P4'!$L$32,'P4'!$L$35)</c:f>
              <c:numCache>
                <c:formatCode>#,##0;\-#,##0;\-;\·\·</c:formatCode>
                <c:ptCount val="4"/>
                <c:pt idx="0">
                  <c:v>127</c:v>
                </c:pt>
                <c:pt idx="1">
                  <c:v>86</c:v>
                </c:pt>
                <c:pt idx="2">
                  <c:v>21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7C-40A5-A900-DDCED79B9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5. </a:t>
            </a:r>
            <a:r>
              <a:rPr lang="es-ES"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Préstamo de fondo. Distribución mensual y por sexo. </a:t>
            </a:r>
            <a:r>
              <a:rPr lang="es-ES" sz="90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0.13136988981775735"/>
          <c:y val="2.402622749079442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6668748371984277E-2"/>
          <c:y val="0.23347763715770348"/>
          <c:w val="0.89125868268103148"/>
          <c:h val="0.657238250077039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'P4'!$B$39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  <a:ln w="19050">
              <a:noFill/>
              <a:prstDash val="solid"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1-4A81-8ABC-B5AC9C133DDB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E11-4A81-8ABC-B5AC9C133DDB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E11-4A81-8ABC-B5AC9C133DDB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E11-4A81-8ABC-B5AC9C133DDB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E11-4A81-8ABC-B5AC9C133DDB}"/>
                </c:ext>
              </c:extLst>
            </c:dLbl>
            <c:dLbl>
              <c:idx val="7"/>
              <c:layout>
                <c:manualLayout>
                  <c:x val="0"/>
                  <c:y val="-7.8144078144078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1-4A81-8ABC-B5AC9C133DDB}"/>
                </c:ext>
              </c:extLst>
            </c:dLbl>
            <c:dLbl>
              <c:idx val="8"/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E11-4A81-8ABC-B5AC9C133DDB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'P4'!$C$24:$K$24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'P4'!$C$39:$K$39</c:f>
              <c:numCache>
                <c:formatCode>#,##0;\-#,##0;\-;\·\·</c:formatCode>
                <c:ptCount val="9"/>
                <c:pt idx="0">
                  <c:v>16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10</c:v>
                </c:pt>
                <c:pt idx="5">
                  <c:v>8</c:v>
                </c:pt>
                <c:pt idx="6">
                  <c:v>29</c:v>
                </c:pt>
                <c:pt idx="7">
                  <c:v>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11-4A81-8ABC-B5AC9C133DDB}"/>
            </c:ext>
          </c:extLst>
        </c:ser>
        <c:ser>
          <c:idx val="0"/>
          <c:order val="1"/>
          <c:tx>
            <c:strRef>
              <c:f>'P4'!$B$40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0.131292050032207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72-4D4A-86D3-DA3DC084487B}"/>
                </c:ext>
              </c:extLst>
            </c:dLbl>
            <c:dLbl>
              <c:idx val="8"/>
              <c:layout>
                <c:manualLayout>
                  <c:x val="-3.4275921165381321E-3"/>
                  <c:y val="-4.65757164969764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72-4D4A-86D3-DA3DC084487B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'P4'!$C$24:$K$24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'P4'!$C$40:$K$40</c:f>
              <c:numCache>
                <c:formatCode>#,##0;\-#,##0;\-;\·\·</c:formatCode>
                <c:ptCount val="9"/>
                <c:pt idx="0">
                  <c:v>18</c:v>
                </c:pt>
                <c:pt idx="1">
                  <c:v>23</c:v>
                </c:pt>
                <c:pt idx="2">
                  <c:v>9</c:v>
                </c:pt>
                <c:pt idx="3">
                  <c:v>5</c:v>
                </c:pt>
                <c:pt idx="4">
                  <c:v>10</c:v>
                </c:pt>
                <c:pt idx="5">
                  <c:v>26</c:v>
                </c:pt>
                <c:pt idx="6">
                  <c:v>14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11-4A81-8ABC-B5AC9C133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511456"/>
        <c:axId val="1"/>
      </c:barChart>
      <c:catAx>
        <c:axId val="107651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11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6.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Actividades. Distribución mensual y por sexo.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6.4850631535135778E-3"/>
          <c:y val="2.8340867113832994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4560707984339591"/>
          <c:y val="0.23347754283523547"/>
          <c:w val="0.84067691842009884"/>
          <c:h val="0.65723825007703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'P5'!$B$19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C5937"/>
            </a:solidFill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4-48E6-A66C-E884EA89B4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4-48E6-A66C-E884EA89B473}"/>
                </c:ext>
              </c:extLst>
            </c:dLbl>
            <c:dLbl>
              <c:idx val="7"/>
              <c:layout>
                <c:manualLayout>
                  <c:x val="-1.5821464118704457E-16"/>
                  <c:y val="-3.7037037037037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74-48E6-A66C-E884EA89B473}"/>
                </c:ext>
              </c:extLst>
            </c:dLbl>
            <c:dLbl>
              <c:idx val="8"/>
              <c:layout>
                <c:manualLayout>
                  <c:x val="-1.698816775698974E-7"/>
                  <c:y val="-4.35885097696121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C5937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4-48E6-A66C-E884EA89B473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C5937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'P5'!$C$19:$K$19</c:f>
              <c:numCache>
                <c:formatCode>#,##0;\-#,##0;\-;\·\·</c:formatCode>
                <c:ptCount val="9"/>
                <c:pt idx="0">
                  <c:v>382</c:v>
                </c:pt>
                <c:pt idx="1">
                  <c:v>54</c:v>
                </c:pt>
                <c:pt idx="2">
                  <c:v>121</c:v>
                </c:pt>
                <c:pt idx="3">
                  <c:v>59</c:v>
                </c:pt>
                <c:pt idx="4">
                  <c:v>142</c:v>
                </c:pt>
                <c:pt idx="5">
                  <c:v>46</c:v>
                </c:pt>
                <c:pt idx="6">
                  <c:v>50</c:v>
                </c:pt>
                <c:pt idx="7">
                  <c:v>0</c:v>
                </c:pt>
                <c:pt idx="8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4-48E6-A66C-E884EA89B473}"/>
            </c:ext>
          </c:extLst>
        </c:ser>
        <c:ser>
          <c:idx val="1"/>
          <c:order val="1"/>
          <c:tx>
            <c:strRef>
              <c:f>'P5'!$B$18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43939D"/>
            </a:solidFill>
          </c:spPr>
          <c:invertIfNegative val="0"/>
          <c:dLbls>
            <c:dLbl>
              <c:idx val="1"/>
              <c:layout>
                <c:manualLayout>
                  <c:x val="-3.9553660296761144E-17"/>
                  <c:y val="1.21755613881609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0-4423-8418-AA6B39D873A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4-48E6-A66C-E884EA89B47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74-48E6-A66C-E884EA89B473}"/>
                </c:ext>
              </c:extLst>
            </c:dLbl>
            <c:dLbl>
              <c:idx val="7"/>
              <c:layout>
                <c:manualLayout>
                  <c:x val="-1.5821464118704457E-16"/>
                  <c:y val="-8.333333333333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74-48E6-A66C-E884EA89B473}"/>
                </c:ext>
              </c:extLst>
            </c:dLbl>
            <c:dLbl>
              <c:idx val="8"/>
              <c:layout>
                <c:manualLayout>
                  <c:x val="-1.6988167741168277E-7"/>
                  <c:y val="-5.2369495479731697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43939D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74-48E6-A66C-E884EA89B473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43939D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'P5'!$C$18:$K$18</c:f>
              <c:numCache>
                <c:formatCode>#,##0;\-#,##0;\-;\·\·</c:formatCode>
                <c:ptCount val="9"/>
                <c:pt idx="0">
                  <c:v>277</c:v>
                </c:pt>
                <c:pt idx="1">
                  <c:v>45</c:v>
                </c:pt>
                <c:pt idx="2">
                  <c:v>95</c:v>
                </c:pt>
                <c:pt idx="3">
                  <c:v>71</c:v>
                </c:pt>
                <c:pt idx="4">
                  <c:v>90</c:v>
                </c:pt>
                <c:pt idx="5">
                  <c:v>44</c:v>
                </c:pt>
                <c:pt idx="6">
                  <c:v>40</c:v>
                </c:pt>
                <c:pt idx="7">
                  <c:v>0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74-48E6-A66C-E884EA89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504256"/>
        <c:axId val="1"/>
      </c:barChart>
      <c:catAx>
        <c:axId val="10765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504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7.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Página web.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0.26481067153191212"/>
          <c:y val="1.1731719018993595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1610874188171734"/>
          <c:y val="0.12529859693464243"/>
          <c:w val="0.8624800659041707"/>
          <c:h val="0.67647419072615922"/>
        </c:manualLayout>
      </c:layout>
      <c:lineChart>
        <c:grouping val="standard"/>
        <c:varyColors val="0"/>
        <c:ser>
          <c:idx val="2"/>
          <c:order val="0"/>
          <c:tx>
            <c:strRef>
              <c:f>'P6'!$B$11</c:f>
              <c:strCache>
                <c:ptCount val="1"/>
                <c:pt idx="0">
                  <c:v>Usuarios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'P6'!$C$10:$K$10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'P6'!$C$11:$K$11</c:f>
              <c:numCache>
                <c:formatCode>#,##0;\-#,##0;\-;\·\·</c:formatCode>
                <c:ptCount val="9"/>
                <c:pt idx="0">
                  <c:v>3478</c:v>
                </c:pt>
                <c:pt idx="1">
                  <c:v>3375</c:v>
                </c:pt>
                <c:pt idx="2">
                  <c:v>3776</c:v>
                </c:pt>
                <c:pt idx="3">
                  <c:v>4395</c:v>
                </c:pt>
                <c:pt idx="4">
                  <c:v>4348</c:v>
                </c:pt>
                <c:pt idx="5">
                  <c:v>1294</c:v>
                </c:pt>
                <c:pt idx="6">
                  <c:v>1393</c:v>
                </c:pt>
                <c:pt idx="7">
                  <c:v>1757</c:v>
                </c:pt>
                <c:pt idx="8">
                  <c:v>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E-4FAF-A783-061CAC8E1A3F}"/>
            </c:ext>
          </c:extLst>
        </c:ser>
        <c:ser>
          <c:idx val="0"/>
          <c:order val="1"/>
          <c:tx>
            <c:strRef>
              <c:f>'P6'!$B$12</c:f>
              <c:strCache>
                <c:ptCount val="1"/>
                <c:pt idx="0">
                  <c:v>Sesiones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square"/>
            <c:size val="4"/>
          </c:marker>
          <c:cat>
            <c:strRef>
              <c:f>'P6'!$C$10:$K$10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'P6'!$C$12:$K$12</c:f>
              <c:numCache>
                <c:formatCode>#,##0;\-#,##0;\-;\·\·</c:formatCode>
                <c:ptCount val="9"/>
                <c:pt idx="0">
                  <c:v>4264</c:v>
                </c:pt>
                <c:pt idx="1">
                  <c:v>2593</c:v>
                </c:pt>
                <c:pt idx="2">
                  <c:v>4578</c:v>
                </c:pt>
                <c:pt idx="3">
                  <c:v>5489</c:v>
                </c:pt>
                <c:pt idx="4">
                  <c:v>5326</c:v>
                </c:pt>
                <c:pt idx="5">
                  <c:v>1716</c:v>
                </c:pt>
                <c:pt idx="6">
                  <c:v>1787</c:v>
                </c:pt>
                <c:pt idx="7">
                  <c:v>2136</c:v>
                </c:pt>
                <c:pt idx="8">
                  <c:v>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E-4FAF-A783-061CAC8E1A3F}"/>
            </c:ext>
          </c:extLst>
        </c:ser>
        <c:ser>
          <c:idx val="3"/>
          <c:order val="2"/>
          <c:tx>
            <c:strRef>
              <c:f>'P6'!$B$13</c:f>
              <c:strCache>
                <c:ptCount val="1"/>
                <c:pt idx="0">
                  <c:v>Páginas vistas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4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'P6'!$C$10:$K$10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'P6'!$C$13:$K$13</c:f>
              <c:numCache>
                <c:formatCode>#,##0;\-#,##0;\-;\·\·</c:formatCode>
                <c:ptCount val="9"/>
                <c:pt idx="0">
                  <c:v>8494</c:v>
                </c:pt>
                <c:pt idx="1">
                  <c:v>7831</c:v>
                </c:pt>
                <c:pt idx="2">
                  <c:v>8416</c:v>
                </c:pt>
                <c:pt idx="3">
                  <c:v>10072</c:v>
                </c:pt>
                <c:pt idx="4">
                  <c:v>9668</c:v>
                </c:pt>
                <c:pt idx="5">
                  <c:v>4424</c:v>
                </c:pt>
                <c:pt idx="6">
                  <c:v>3806</c:v>
                </c:pt>
                <c:pt idx="7">
                  <c:v>3945</c:v>
                </c:pt>
                <c:pt idx="8">
                  <c:v>6309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7E-4FAF-A783-061CAC8E1A3F}"/>
            </c:ext>
          </c:extLst>
        </c:ser>
        <c:ser>
          <c:idx val="1"/>
          <c:order val="3"/>
          <c:tx>
            <c:strRef>
              <c:f>'P6'!$B$14</c:f>
              <c:strCache>
                <c:ptCount val="1"/>
                <c:pt idx="0">
                  <c:v>Consultas BBDD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squar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'P6'!$C$10:$K$10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'P6'!$C$14:$K$14</c:f>
              <c:numCache>
                <c:formatCode>#,##0;\-#,##0;\-;\·\·</c:formatCode>
                <c:ptCount val="9"/>
                <c:pt idx="0">
                  <c:v>300</c:v>
                </c:pt>
                <c:pt idx="1">
                  <c:v>202</c:v>
                </c:pt>
                <c:pt idx="2">
                  <c:v>313</c:v>
                </c:pt>
                <c:pt idx="3">
                  <c:v>240</c:v>
                </c:pt>
                <c:pt idx="4">
                  <c:v>407</c:v>
                </c:pt>
                <c:pt idx="5">
                  <c:v>451</c:v>
                </c:pt>
                <c:pt idx="6">
                  <c:v>178</c:v>
                </c:pt>
                <c:pt idx="7">
                  <c:v>256</c:v>
                </c:pt>
                <c:pt idx="8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7E-4FAF-A783-061CAC8E1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99936"/>
        <c:axId val="1"/>
      </c:lineChart>
      <c:catAx>
        <c:axId val="10764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;\-#,##0;\-;\·\·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07649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5109468023814"/>
          <c:y val="0.91938588321621095"/>
          <c:w val="0.73564000384098338"/>
          <c:h val="5.9141760505743268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8.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medio de páginas vistas por usuario.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9.7777499593154987E-2"/>
          <c:y val="2.4960876755609311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522056897003464E-2"/>
          <c:y val="0.22440961337513063"/>
          <c:w val="0.93219098050572047"/>
          <c:h val="0.6708812809057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870A4"/>
            </a:solidFill>
          </c:spPr>
          <c:invertIfNegative val="0"/>
          <c:dLbls>
            <c:spPr>
              <a:solidFill>
                <a:schemeClr val="bg1"/>
              </a:solidFill>
              <a:ln>
                <a:solidFill>
                  <a:srgbClr val="B870A4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'P6'!$C$10:$K$10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'P6'!$C$15:$K$15</c:f>
              <c:numCache>
                <c:formatCode>#,##0.00;\-#,##0.00;\-;\·\·</c:formatCode>
                <c:ptCount val="9"/>
                <c:pt idx="0">
                  <c:v>2.442208165612421</c:v>
                </c:pt>
                <c:pt idx="1">
                  <c:v>2.3202962962962963</c:v>
                </c:pt>
                <c:pt idx="2">
                  <c:v>2.2288135593220337</c:v>
                </c:pt>
                <c:pt idx="3">
                  <c:v>2.2916951080773607</c:v>
                </c:pt>
                <c:pt idx="4">
                  <c:v>2.2235510579576818</c:v>
                </c:pt>
                <c:pt idx="5">
                  <c:v>3.418856259659969</c:v>
                </c:pt>
                <c:pt idx="6">
                  <c:v>2.7322325915290739</c:v>
                </c:pt>
                <c:pt idx="7">
                  <c:v>2.2453044963005122</c:v>
                </c:pt>
                <c:pt idx="8">
                  <c:v>2.1951983298538624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0-4A08-A7FD-EC8E5D1D1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502336"/>
        <c:axId val="1"/>
      </c:barChart>
      <c:catAx>
        <c:axId val="10765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majorGridlines/>
        <c:numFmt formatCode="#,##0.00;\-#,##0.00;\-;\·\·" sourceLinked="1"/>
        <c:majorTickMark val="out"/>
        <c:minorTickMark val="none"/>
        <c:tickLblPos val="nextTo"/>
        <c:crossAx val="107650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>
      <c:oddFooter>&amp;D&amp;"Source Sans Pro,Normal"&amp;10Servicio de Información y Difusión. &amp;"Source Sans Pro,Negrita"Tri3 2023 |&amp;P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Gráfico 9. </a:t>
            </a:r>
            <a:r>
              <a:rPr lang="es-ES" sz="105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Número de publicaciones en Facebook e interacciones medias por publicación. Distribución mensual. </a:t>
            </a:r>
            <a:r>
              <a:rPr lang="es-ES" sz="1050" b="1" i="0" u="none" strike="noStrike" baseline="0">
                <a:solidFill>
                  <a:srgbClr val="000000"/>
                </a:solidFill>
                <a:latin typeface="Source Sans Pro"/>
                <a:ea typeface="Source Sans Pro"/>
              </a:rPr>
              <a:t>Tri3 2024</a:t>
            </a:r>
          </a:p>
        </c:rich>
      </c:tx>
      <c:layout>
        <c:manualLayout>
          <c:xMode val="edge"/>
          <c:yMode val="edge"/>
          <c:x val="9.1290861369601514E-3"/>
          <c:y val="2.4960896837047913E-2"/>
        </c:manualLayout>
      </c:layout>
      <c:overlay val="0"/>
      <c:spPr>
        <a:ln>
          <a:solidFill>
            <a:srgbClr val="369040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'P7'!$B$11</c:f>
              <c:strCache>
                <c:ptCount val="1"/>
                <c:pt idx="0">
                  <c:v>Publicaciones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7E-4D05-A428-3DCD97BE28BD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7E-4D05-A428-3DCD97BE28BD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57E-4D05-A428-3DCD97BE28BD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'P7'!$C$11:$K$11</c:f>
              <c:numCache>
                <c:formatCode>#,##0;\-#,##0;\-;\·\·</c:formatCode>
                <c:ptCount val="9"/>
                <c:pt idx="0">
                  <c:v>34</c:v>
                </c:pt>
                <c:pt idx="1">
                  <c:v>28</c:v>
                </c:pt>
                <c:pt idx="2">
                  <c:v>37</c:v>
                </c:pt>
                <c:pt idx="3">
                  <c:v>44</c:v>
                </c:pt>
                <c:pt idx="4">
                  <c:v>58</c:v>
                </c:pt>
                <c:pt idx="5">
                  <c:v>43</c:v>
                </c:pt>
                <c:pt idx="6">
                  <c:v>22</c:v>
                </c:pt>
                <c:pt idx="7">
                  <c:v>24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7E-4D05-A428-3DCD97BE28BD}"/>
            </c:ext>
          </c:extLst>
        </c:ser>
        <c:ser>
          <c:idx val="1"/>
          <c:order val="1"/>
          <c:tx>
            <c:v>Interacciones medias por publicación</c:v>
          </c:tx>
          <c:spPr>
            <a:solidFill>
              <a:srgbClr val="C3D69B"/>
            </a:solidFill>
          </c:spPr>
          <c:invertIfNegative val="0"/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57E-4D05-A428-3DCD97BE28BD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57E-4D05-A428-3DCD97BE28BD}"/>
                </c:ext>
              </c:extLst>
            </c:dLbl>
            <c:dLbl>
              <c:idx val="6"/>
              <c:layout>
                <c:manualLayout>
                  <c:x val="1.8726591760298938E-3"/>
                  <c:y val="0.1183796296296296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7E-4D05-A428-3DCD97BE28BD}"/>
                </c:ext>
              </c:extLst>
            </c:dLbl>
            <c:dLbl>
              <c:idx val="10"/>
              <c:layout>
                <c:manualLayout>
                  <c:x val="1.1428571428571429E-2"/>
                  <c:y val="9.74915254237287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84AE2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7E-4D05-A428-3DCD97BE28BD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84AE2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'P7'!$C$10:$K$10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'P7'!$C$18:$K$18</c:f>
              <c:numCache>
                <c:formatCode>#,##0;\-#,##0;\-;\·\·</c:formatCode>
                <c:ptCount val="9"/>
                <c:pt idx="0">
                  <c:v>22.676470588235293</c:v>
                </c:pt>
                <c:pt idx="1">
                  <c:v>11.428571428571429</c:v>
                </c:pt>
                <c:pt idx="2">
                  <c:v>16.486486486486488</c:v>
                </c:pt>
                <c:pt idx="3">
                  <c:v>9.6818181818181817</c:v>
                </c:pt>
                <c:pt idx="4">
                  <c:v>13.655172413793103</c:v>
                </c:pt>
                <c:pt idx="5">
                  <c:v>20</c:v>
                </c:pt>
                <c:pt idx="6">
                  <c:v>18.636363636363637</c:v>
                </c:pt>
                <c:pt idx="7">
                  <c:v>25.791666666666668</c:v>
                </c:pt>
                <c:pt idx="8">
                  <c:v>23.09090909090909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7E-4D05-A428-3DCD97BE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506176"/>
        <c:axId val="1"/>
      </c:barChart>
      <c:catAx>
        <c:axId val="10765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/>
        <c:numFmt formatCode="#,##0;\-#,##0;\-;\·\·" sourceLinked="1"/>
        <c:majorTickMark val="out"/>
        <c:minorTickMark val="none"/>
        <c:tickLblPos val="nextTo"/>
        <c:crossAx val="107650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1021235981865907E-2"/>
          <c:y val="0.18607162240313183"/>
          <c:w val="0.45864778266353068"/>
          <c:h val="0.13889372303038391"/>
        </c:manualLayout>
      </c:layout>
      <c:overlay val="1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417195</xdr:colOff>
      <xdr:row>19</xdr:row>
      <xdr:rowOff>123824</xdr:rowOff>
    </xdr:from>
    <xdr:to>
      <xdr:col>10</xdr:col>
      <xdr:colOff>57160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71A7EB6-B446-2B95-EA22-E64697CD3FD2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Centros de Documentación y Bibliotecas Especializadas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Centro de Documentación Musical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Tercer trimestre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4 de febrero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47586" name="1 Grupo">
          <a:extLst>
            <a:ext uri="{FF2B5EF4-FFF2-40B4-BE49-F238E27FC236}">
              <a16:creationId xmlns:a16="http://schemas.microsoft.com/office/drawing/2014/main" id="{F0C1C6E2-5B5E-B782-5E51-DDB888BBC4A0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47588" name="Placeholder">
            <a:extLst>
              <a:ext uri="{FF2B5EF4-FFF2-40B4-BE49-F238E27FC236}">
                <a16:creationId xmlns:a16="http://schemas.microsoft.com/office/drawing/2014/main" id="{F88FD389-1F9C-667E-4134-8FC39B2AC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8F99013C-BBA5-7AC8-1638-FF6B7E1F5979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Turismo,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47587" name="1 Imagen">
          <a:extLst>
            <a:ext uri="{FF2B5EF4-FFF2-40B4-BE49-F238E27FC236}">
              <a16:creationId xmlns:a16="http://schemas.microsoft.com/office/drawing/2014/main" id="{063D068D-852C-8FE0-36B8-207D5FF5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0</xdr:rowOff>
    </xdr:from>
    <xdr:to>
      <xdr:col>11</xdr:col>
      <xdr:colOff>571500</xdr:colOff>
      <xdr:row>34</xdr:row>
      <xdr:rowOff>152400</xdr:rowOff>
    </xdr:to>
    <xdr:graphicFrame macro="">
      <xdr:nvGraphicFramePr>
        <xdr:cNvPr id="399174" name="8 Gráfico">
          <a:extLst>
            <a:ext uri="{FF2B5EF4-FFF2-40B4-BE49-F238E27FC236}">
              <a16:creationId xmlns:a16="http://schemas.microsoft.com/office/drawing/2014/main" id="{5AC3DCB5-E340-D1C5-06C9-27EE6D7DB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36</xdr:row>
      <xdr:rowOff>57150</xdr:rowOff>
    </xdr:from>
    <xdr:to>
      <xdr:col>12</xdr:col>
      <xdr:colOff>0</xdr:colOff>
      <xdr:row>52</xdr:row>
      <xdr:rowOff>171450</xdr:rowOff>
    </xdr:to>
    <xdr:graphicFrame macro="">
      <xdr:nvGraphicFramePr>
        <xdr:cNvPr id="399175" name="10 Gráfico">
          <a:extLst>
            <a:ext uri="{FF2B5EF4-FFF2-40B4-BE49-F238E27FC236}">
              <a16:creationId xmlns:a16="http://schemas.microsoft.com/office/drawing/2014/main" id="{11ADBF1C-B988-D880-86AC-99A262525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19050</xdr:colOff>
      <xdr:row>4</xdr:row>
      <xdr:rowOff>57150</xdr:rowOff>
    </xdr:to>
    <xdr:pic>
      <xdr:nvPicPr>
        <xdr:cNvPr id="399176" name="5 Imagen">
          <a:extLst>
            <a:ext uri="{FF2B5EF4-FFF2-40B4-BE49-F238E27FC236}">
              <a16:creationId xmlns:a16="http://schemas.microsoft.com/office/drawing/2014/main" id="{6FBC568E-C8C8-730B-A8FB-C3A8D30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17</xdr:row>
      <xdr:rowOff>171450</xdr:rowOff>
    </xdr:from>
    <xdr:to>
      <xdr:col>11</xdr:col>
      <xdr:colOff>419100</xdr:colOff>
      <xdr:row>34</xdr:row>
      <xdr:rowOff>9525</xdr:rowOff>
    </xdr:to>
    <xdr:graphicFrame macro="">
      <xdr:nvGraphicFramePr>
        <xdr:cNvPr id="455468" name="8 Gráfico">
          <a:extLst>
            <a:ext uri="{FF2B5EF4-FFF2-40B4-BE49-F238E27FC236}">
              <a16:creationId xmlns:a16="http://schemas.microsoft.com/office/drawing/2014/main" id="{D5DEE877-BBDC-CC98-4D7F-105D7FC42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34</xdr:row>
      <xdr:rowOff>142875</xdr:rowOff>
    </xdr:from>
    <xdr:to>
      <xdr:col>11</xdr:col>
      <xdr:colOff>466725</xdr:colOff>
      <xdr:row>52</xdr:row>
      <xdr:rowOff>85725</xdr:rowOff>
    </xdr:to>
    <xdr:graphicFrame macro="">
      <xdr:nvGraphicFramePr>
        <xdr:cNvPr id="455469" name="7 Gráfico">
          <a:extLst>
            <a:ext uri="{FF2B5EF4-FFF2-40B4-BE49-F238E27FC236}">
              <a16:creationId xmlns:a16="http://schemas.microsoft.com/office/drawing/2014/main" id="{2812600E-68AB-936D-5C07-C649219F4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2</xdr:col>
      <xdr:colOff>142875</xdr:colOff>
      <xdr:row>4</xdr:row>
      <xdr:rowOff>57150</xdr:rowOff>
    </xdr:to>
    <xdr:pic>
      <xdr:nvPicPr>
        <xdr:cNvPr id="455470" name="5 Imagen">
          <a:extLst>
            <a:ext uri="{FF2B5EF4-FFF2-40B4-BE49-F238E27FC236}">
              <a16:creationId xmlns:a16="http://schemas.microsoft.com/office/drawing/2014/main" id="{996BEF2B-955E-7408-38B9-0A6CB6BBA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2</xdr:col>
      <xdr:colOff>504825</xdr:colOff>
      <xdr:row>4</xdr:row>
      <xdr:rowOff>66675</xdr:rowOff>
    </xdr:to>
    <xdr:pic>
      <xdr:nvPicPr>
        <xdr:cNvPr id="170434" name="6 Imagen">
          <a:extLst>
            <a:ext uri="{FF2B5EF4-FFF2-40B4-BE49-F238E27FC236}">
              <a16:creationId xmlns:a16="http://schemas.microsoft.com/office/drawing/2014/main" id="{A15E8AAD-0CF1-8847-883D-95C27DC17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3812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3</xdr:col>
      <xdr:colOff>190500</xdr:colOff>
      <xdr:row>4</xdr:row>
      <xdr:rowOff>76200</xdr:rowOff>
    </xdr:to>
    <xdr:pic>
      <xdr:nvPicPr>
        <xdr:cNvPr id="3714" name="6 Imagen">
          <a:extLst>
            <a:ext uri="{FF2B5EF4-FFF2-40B4-BE49-F238E27FC236}">
              <a16:creationId xmlns:a16="http://schemas.microsoft.com/office/drawing/2014/main" id="{90C95233-2E37-DBD6-D0A2-0638F4F11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65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39</xdr:row>
      <xdr:rowOff>180975</xdr:rowOff>
    </xdr:from>
    <xdr:to>
      <xdr:col>11</xdr:col>
      <xdr:colOff>619125</xdr:colOff>
      <xdr:row>57</xdr:row>
      <xdr:rowOff>47625</xdr:rowOff>
    </xdr:to>
    <xdr:graphicFrame macro="">
      <xdr:nvGraphicFramePr>
        <xdr:cNvPr id="3045" name="Gráfico 1">
          <a:extLst>
            <a:ext uri="{FF2B5EF4-FFF2-40B4-BE49-F238E27FC236}">
              <a16:creationId xmlns:a16="http://schemas.microsoft.com/office/drawing/2014/main" id="{6EDD2608-8251-EEFD-69FA-1D5EAE39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3046" name="4 Imagen">
          <a:extLst>
            <a:ext uri="{FF2B5EF4-FFF2-40B4-BE49-F238E27FC236}">
              <a16:creationId xmlns:a16="http://schemas.microsoft.com/office/drawing/2014/main" id="{84538E9F-3F15-85F5-37D9-40475A48A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0.77839</cdr:x>
      <cdr:y>0.12874</cdr:y>
    </cdr:from>
    <cdr:to>
      <cdr:x>0.98846</cdr:x>
      <cdr:y>0.28621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871362" y="453089"/>
          <a:ext cx="1306464" cy="505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233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192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5</xdr:col>
      <xdr:colOff>85725</xdr:colOff>
      <xdr:row>19</xdr:row>
      <xdr:rowOff>152400</xdr:rowOff>
    </xdr:to>
    <xdr:graphicFrame macro="">
      <xdr:nvGraphicFramePr>
        <xdr:cNvPr id="2450786" name="13 Gráfico">
          <a:extLst>
            <a:ext uri="{FF2B5EF4-FFF2-40B4-BE49-F238E27FC236}">
              <a16:creationId xmlns:a16="http://schemas.microsoft.com/office/drawing/2014/main" id="{6B4A2931-91EE-2E5A-C4DA-39E246941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6</xdr:row>
      <xdr:rowOff>57150</xdr:rowOff>
    </xdr:from>
    <xdr:to>
      <xdr:col>12</xdr:col>
      <xdr:colOff>0</xdr:colOff>
      <xdr:row>19</xdr:row>
      <xdr:rowOff>161925</xdr:rowOff>
    </xdr:to>
    <xdr:graphicFrame macro="">
      <xdr:nvGraphicFramePr>
        <xdr:cNvPr id="2450787" name="Gráfico 1">
          <a:extLst>
            <a:ext uri="{FF2B5EF4-FFF2-40B4-BE49-F238E27FC236}">
              <a16:creationId xmlns:a16="http://schemas.microsoft.com/office/drawing/2014/main" id="{71078755-5279-904A-A51F-C4FA417F3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40</xdr:row>
      <xdr:rowOff>142875</xdr:rowOff>
    </xdr:from>
    <xdr:to>
      <xdr:col>4</xdr:col>
      <xdr:colOff>361950</xdr:colOff>
      <xdr:row>53</xdr:row>
      <xdr:rowOff>66675</xdr:rowOff>
    </xdr:to>
    <xdr:graphicFrame macro="">
      <xdr:nvGraphicFramePr>
        <xdr:cNvPr id="2450788" name="15 Gráfico">
          <a:extLst>
            <a:ext uri="{FF2B5EF4-FFF2-40B4-BE49-F238E27FC236}">
              <a16:creationId xmlns:a16="http://schemas.microsoft.com/office/drawing/2014/main" id="{9A604C5F-9D60-4346-1609-FBDF48569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228600</xdr:colOff>
      <xdr:row>40</xdr:row>
      <xdr:rowOff>95250</xdr:rowOff>
    </xdr:from>
    <xdr:to>
      <xdr:col>12</xdr:col>
      <xdr:colOff>47625</xdr:colOff>
      <xdr:row>53</xdr:row>
      <xdr:rowOff>38100</xdr:rowOff>
    </xdr:to>
    <xdr:graphicFrame macro="">
      <xdr:nvGraphicFramePr>
        <xdr:cNvPr id="2450789" name="Gráfico 1">
          <a:extLst>
            <a:ext uri="{FF2B5EF4-FFF2-40B4-BE49-F238E27FC236}">
              <a16:creationId xmlns:a16="http://schemas.microsoft.com/office/drawing/2014/main" id="{7E785C2C-5476-6048-8CDE-9774418E0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2450790" name="7 Imagen">
          <a:extLst>
            <a:ext uri="{FF2B5EF4-FFF2-40B4-BE49-F238E27FC236}">
              <a16:creationId xmlns:a16="http://schemas.microsoft.com/office/drawing/2014/main" id="{8885311E-2150-D364-90CC-9B2560338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0.67921</cdr:x>
      <cdr:y>0.16373</cdr:y>
    </cdr:from>
    <cdr:to>
      <cdr:x>0.95846</cdr:x>
      <cdr:y>0.37058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22340" y="388567"/>
          <a:ext cx="871299" cy="478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1.046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 881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0.69829</cdr:x>
      <cdr:y>0.17792</cdr:y>
    </cdr:from>
    <cdr:to>
      <cdr:x>0.95893</cdr:x>
      <cdr:y>0.34623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87331" y="462637"/>
          <a:ext cx="965730" cy="437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9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 128</a:t>
          </a:r>
          <a:br>
            <a:rPr lang="es-ES" sz="9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9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9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110</a:t>
          </a:r>
          <a:endParaRPr lang="es-ES" sz="9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33</xdr:row>
      <xdr:rowOff>85725</xdr:rowOff>
    </xdr:from>
    <xdr:to>
      <xdr:col>11</xdr:col>
      <xdr:colOff>238125</xdr:colOff>
      <xdr:row>55</xdr:row>
      <xdr:rowOff>57150</xdr:rowOff>
    </xdr:to>
    <xdr:graphicFrame macro="">
      <xdr:nvGraphicFramePr>
        <xdr:cNvPr id="357996" name="Gráfico 1">
          <a:extLst>
            <a:ext uri="{FF2B5EF4-FFF2-40B4-BE49-F238E27FC236}">
              <a16:creationId xmlns:a16="http://schemas.microsoft.com/office/drawing/2014/main" id="{0851C678-88B6-091E-F10D-8DE11098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133350</xdr:rowOff>
    </xdr:from>
    <xdr:to>
      <xdr:col>1</xdr:col>
      <xdr:colOff>1009650</xdr:colOff>
      <xdr:row>4</xdr:row>
      <xdr:rowOff>57150</xdr:rowOff>
    </xdr:to>
    <xdr:pic>
      <xdr:nvPicPr>
        <xdr:cNvPr id="357997" name="4 Imagen">
          <a:extLst>
            <a:ext uri="{FF2B5EF4-FFF2-40B4-BE49-F238E27FC236}">
              <a16:creationId xmlns:a16="http://schemas.microsoft.com/office/drawing/2014/main" id="{FCC8A9E8-DA42-8A5C-708D-E87FEFA79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0.70393</cdr:x>
      <cdr:y>0.3807</cdr:y>
    </cdr:from>
    <cdr:to>
      <cdr:x>0.91202</cdr:x>
      <cdr:y>0.48982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43645" y="1566497"/>
          <a:ext cx="1224911" cy="449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Hombres:</a:t>
          </a:r>
          <a:r>
            <a:rPr lang="es-ES" sz="1000" b="1" baseline="0">
              <a:solidFill>
                <a:srgbClr val="43939D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723</a:t>
          </a:r>
          <a:br>
            <a:rPr lang="es-ES" sz="1000">
              <a:latin typeface="Source Sans Pro" panose="020B0503030403020204" pitchFamily="34" charset="0"/>
              <a:ea typeface="Source Sans Pro" panose="020B0503030403020204" pitchFamily="34" charset="0"/>
            </a:rPr>
          </a:br>
          <a:r>
            <a:rPr lang="es-ES" sz="1000" b="1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Mujeres:</a:t>
          </a:r>
          <a:r>
            <a:rPr lang="es-ES" sz="1000" b="1" baseline="0">
              <a:solidFill>
                <a:srgbClr val="FC5937"/>
              </a:solidFill>
              <a:latin typeface="Source Sans Pro" panose="020B0503030403020204" pitchFamily="34" charset="0"/>
              <a:ea typeface="Source Sans Pro" panose="020B0503030403020204" pitchFamily="34" charset="0"/>
            </a:rPr>
            <a:t> 982</a:t>
          </a:r>
          <a:endParaRPr lang="es-ES" sz="1000" b="1">
            <a:solidFill>
              <a:srgbClr val="FC5937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41AA-1676-4ABA-8F1D-495BC7B920CC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7D8D-FAC4-47C5-BF18-13067FA74440}">
  <dimension ref="A1:M49"/>
  <sheetViews>
    <sheetView zoomScaleNormal="100" workbookViewId="0"/>
  </sheetViews>
  <sheetFormatPr baseColWidth="10" defaultColWidth="8.7109375" defaultRowHeight="14.25" x14ac:dyDescent="0.25"/>
  <cols>
    <col min="1" max="1" width="8.140625" style="4" customWidth="1"/>
    <col min="2" max="2" width="2.57031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7.4257812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11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126" t="s">
        <v>11</v>
      </c>
      <c r="D12" s="126"/>
      <c r="E12" s="126"/>
      <c r="F12" s="126"/>
      <c r="G12" s="126"/>
      <c r="H12" s="126"/>
      <c r="I12" s="126"/>
      <c r="J12" s="126"/>
      <c r="K12" s="126"/>
      <c r="L12" s="126"/>
      <c r="M12" s="3"/>
    </row>
    <row r="13" spans="1:13" x14ac:dyDescent="0.25">
      <c r="A13" s="3"/>
      <c r="B13" s="3"/>
      <c r="C13" s="6" t="s">
        <v>21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127" t="s">
        <v>93</v>
      </c>
      <c r="D14" s="128"/>
      <c r="E14" s="128"/>
      <c r="F14" s="128"/>
      <c r="G14" s="128"/>
      <c r="H14" s="128"/>
      <c r="I14" s="128"/>
      <c r="J14" s="128"/>
      <c r="K14" s="128"/>
      <c r="L14" s="128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5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8" t="s">
        <v>49</v>
      </c>
      <c r="D19" s="3"/>
      <c r="E19" s="3"/>
      <c r="F19" s="3"/>
      <c r="G19" s="3"/>
      <c r="H19" s="3"/>
      <c r="I19" s="3"/>
      <c r="J19" s="3"/>
      <c r="K19" s="3"/>
      <c r="L19" s="9" t="s">
        <v>3</v>
      </c>
      <c r="M19" s="3"/>
    </row>
    <row r="20" spans="1:13" x14ac:dyDescent="0.25">
      <c r="A20" s="3"/>
      <c r="B20" s="3"/>
      <c r="C20" s="10" t="s">
        <v>50</v>
      </c>
      <c r="D20" s="3"/>
      <c r="E20" s="3"/>
      <c r="F20" s="3"/>
      <c r="G20" s="3"/>
      <c r="H20" s="3"/>
      <c r="I20" s="3"/>
      <c r="J20" s="3"/>
      <c r="K20" s="3"/>
      <c r="L20" s="9" t="s">
        <v>3</v>
      </c>
      <c r="M20" s="3"/>
    </row>
    <row r="21" spans="1:13" x14ac:dyDescent="0.25">
      <c r="A21" s="3"/>
      <c r="B21" s="3"/>
      <c r="C21" s="10" t="s">
        <v>51</v>
      </c>
      <c r="D21" s="3"/>
      <c r="E21" s="3"/>
      <c r="F21" s="3"/>
      <c r="G21" s="3"/>
      <c r="H21" s="3"/>
      <c r="I21" s="3"/>
      <c r="J21" s="3"/>
      <c r="K21" s="3"/>
      <c r="L21" s="9" t="s">
        <v>4</v>
      </c>
      <c r="M21" s="3"/>
    </row>
    <row r="22" spans="1:13" x14ac:dyDescent="0.25">
      <c r="A22" s="3"/>
      <c r="B22" s="3"/>
      <c r="C22" s="10" t="s">
        <v>52</v>
      </c>
      <c r="D22" s="3"/>
      <c r="E22" s="3"/>
      <c r="F22" s="3"/>
      <c r="G22" s="3"/>
      <c r="H22" s="3"/>
      <c r="I22" s="3"/>
      <c r="J22" s="3"/>
      <c r="K22" s="3"/>
      <c r="L22" s="9" t="s">
        <v>5</v>
      </c>
      <c r="M22" s="3"/>
    </row>
    <row r="23" spans="1:13" x14ac:dyDescent="0.25">
      <c r="A23" s="3"/>
      <c r="B23" s="3"/>
      <c r="C23" s="10" t="s">
        <v>53</v>
      </c>
      <c r="D23" s="3"/>
      <c r="E23" s="3"/>
      <c r="F23" s="3"/>
      <c r="G23" s="3"/>
      <c r="H23" s="3"/>
      <c r="I23" s="3"/>
      <c r="J23" s="3"/>
      <c r="K23" s="3"/>
      <c r="L23" s="9" t="s">
        <v>42</v>
      </c>
      <c r="M23" s="3"/>
    </row>
    <row r="24" spans="1:13" x14ac:dyDescent="0.25">
      <c r="A24" s="3"/>
      <c r="B24" s="3"/>
      <c r="C24" s="10" t="s">
        <v>54</v>
      </c>
      <c r="D24" s="3"/>
      <c r="E24" s="3"/>
      <c r="F24" s="3"/>
      <c r="G24" s="3"/>
      <c r="H24" s="3"/>
      <c r="I24" s="3"/>
      <c r="J24" s="3"/>
      <c r="K24" s="3"/>
      <c r="L24" s="9" t="s">
        <v>43</v>
      </c>
      <c r="M24" s="3"/>
    </row>
    <row r="25" spans="1:13" ht="26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5" t="s">
        <v>2</v>
      </c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95" t="s">
        <v>94</v>
      </c>
      <c r="D28" s="3"/>
      <c r="E28" s="3"/>
      <c r="F28" s="3"/>
      <c r="G28" s="3"/>
      <c r="H28" s="3"/>
      <c r="I28" s="3"/>
      <c r="J28" s="3"/>
      <c r="K28" s="3"/>
      <c r="L28" s="9" t="s">
        <v>3</v>
      </c>
      <c r="M28" s="3"/>
    </row>
    <row r="29" spans="1:13" x14ac:dyDescent="0.25">
      <c r="A29" s="3"/>
      <c r="B29" s="3"/>
      <c r="C29" s="95" t="s">
        <v>95</v>
      </c>
      <c r="D29" s="3"/>
      <c r="E29" s="3"/>
      <c r="F29" s="3"/>
      <c r="G29" s="3"/>
      <c r="H29" s="3"/>
      <c r="I29" s="3"/>
      <c r="J29" s="3"/>
      <c r="K29" s="3"/>
      <c r="L29" s="9" t="s">
        <v>4</v>
      </c>
      <c r="M29" s="3"/>
    </row>
    <row r="30" spans="1:13" x14ac:dyDescent="0.25">
      <c r="A30" s="3"/>
      <c r="B30" s="3"/>
      <c r="C30" s="95" t="s">
        <v>96</v>
      </c>
      <c r="D30" s="3"/>
      <c r="E30" s="3"/>
      <c r="F30" s="3"/>
      <c r="G30" s="3"/>
      <c r="H30" s="3"/>
      <c r="I30" s="3"/>
      <c r="J30" s="3"/>
      <c r="K30" s="3"/>
      <c r="L30" s="9" t="s">
        <v>4</v>
      </c>
      <c r="M30" s="3"/>
    </row>
    <row r="31" spans="1:13" x14ac:dyDescent="0.25">
      <c r="A31" s="3"/>
      <c r="B31" s="3"/>
      <c r="C31" s="95" t="s">
        <v>97</v>
      </c>
      <c r="D31" s="3"/>
      <c r="E31" s="3"/>
      <c r="F31" s="3"/>
      <c r="G31" s="3"/>
      <c r="H31" s="3"/>
      <c r="I31" s="3"/>
      <c r="J31" s="3"/>
      <c r="K31" s="3"/>
      <c r="L31" s="9" t="s">
        <v>4</v>
      </c>
      <c r="M31" s="3"/>
    </row>
    <row r="32" spans="1:13" x14ac:dyDescent="0.25">
      <c r="A32" s="3"/>
      <c r="B32" s="3"/>
      <c r="C32" s="129" t="s">
        <v>98</v>
      </c>
      <c r="D32" s="130"/>
      <c r="E32" s="130"/>
      <c r="F32" s="130"/>
      <c r="G32" s="130"/>
      <c r="H32" s="130"/>
      <c r="I32" s="130"/>
      <c r="J32" s="130"/>
      <c r="K32" s="130"/>
      <c r="L32" s="9" t="s">
        <v>4</v>
      </c>
      <c r="M32" s="3"/>
    </row>
    <row r="33" spans="1:13" x14ac:dyDescent="0.25">
      <c r="A33" s="3"/>
      <c r="B33" s="3"/>
      <c r="C33" s="95" t="s">
        <v>99</v>
      </c>
      <c r="D33" s="3"/>
      <c r="E33" s="3"/>
      <c r="F33" s="3"/>
      <c r="G33" s="3"/>
      <c r="H33" s="3"/>
      <c r="I33" s="3"/>
      <c r="J33" s="3"/>
      <c r="K33" s="3"/>
      <c r="L33" s="9" t="s">
        <v>5</v>
      </c>
      <c r="M33" s="3"/>
    </row>
    <row r="34" spans="1:13" x14ac:dyDescent="0.25">
      <c r="A34" s="3"/>
      <c r="B34" s="3"/>
      <c r="C34" s="95" t="s">
        <v>100</v>
      </c>
      <c r="D34" s="3"/>
      <c r="E34" s="3"/>
      <c r="F34" s="3"/>
      <c r="G34" s="3"/>
      <c r="H34" s="3"/>
      <c r="I34" s="3"/>
      <c r="J34" s="3"/>
      <c r="K34" s="3"/>
      <c r="L34" s="9" t="s">
        <v>42</v>
      </c>
      <c r="M34" s="3"/>
    </row>
    <row r="35" spans="1:13" x14ac:dyDescent="0.25">
      <c r="A35" s="3"/>
      <c r="B35" s="3"/>
      <c r="C35" s="129" t="s">
        <v>101</v>
      </c>
      <c r="D35" s="130"/>
      <c r="E35" s="130"/>
      <c r="F35" s="130"/>
      <c r="G35" s="130"/>
      <c r="H35" s="130"/>
      <c r="I35" s="130"/>
      <c r="J35" s="130"/>
      <c r="K35" s="130"/>
      <c r="L35" s="9" t="s">
        <v>42</v>
      </c>
      <c r="M35" s="3"/>
    </row>
    <row r="36" spans="1:13" ht="31.5" customHeight="1" x14ac:dyDescent="0.25">
      <c r="A36" s="3"/>
      <c r="B36" s="3"/>
      <c r="C36" s="129" t="s">
        <v>102</v>
      </c>
      <c r="D36" s="130"/>
      <c r="E36" s="130"/>
      <c r="F36" s="130"/>
      <c r="G36" s="130"/>
      <c r="H36" s="130"/>
      <c r="I36" s="130"/>
      <c r="J36" s="130"/>
      <c r="K36" s="130"/>
      <c r="L36" s="9" t="s">
        <v>43</v>
      </c>
      <c r="M36" s="3"/>
    </row>
    <row r="37" spans="1:13" x14ac:dyDescent="0.25">
      <c r="A37" s="3"/>
      <c r="B37" s="3"/>
      <c r="C37" s="95" t="s">
        <v>103</v>
      </c>
      <c r="D37" s="3"/>
      <c r="E37" s="3"/>
      <c r="F37" s="3"/>
      <c r="G37" s="3"/>
      <c r="H37" s="3"/>
      <c r="I37" s="3"/>
      <c r="J37" s="3"/>
      <c r="K37" s="3"/>
      <c r="L37" s="9" t="s">
        <v>43</v>
      </c>
      <c r="M37" s="3"/>
    </row>
    <row r="38" spans="1:13" ht="26.25" customHeight="1" x14ac:dyDescent="0.25">
      <c r="A38" s="3"/>
      <c r="B38" s="3"/>
      <c r="C38" s="8"/>
      <c r="D38" s="3"/>
      <c r="E38" s="3"/>
      <c r="F38" s="3"/>
      <c r="G38" s="3"/>
      <c r="H38" s="3"/>
      <c r="I38" s="3"/>
      <c r="J38" s="3"/>
      <c r="K38" s="3"/>
      <c r="L38" s="9"/>
      <c r="M38" s="3"/>
    </row>
    <row r="39" spans="1:13" ht="15" x14ac:dyDescent="0.25">
      <c r="A39" s="3"/>
      <c r="B39" s="3"/>
      <c r="C39" s="8" t="s">
        <v>45</v>
      </c>
      <c r="D39" s="3"/>
      <c r="E39" s="3"/>
      <c r="F39" s="3"/>
      <c r="G39" s="3"/>
      <c r="H39" s="3"/>
      <c r="I39" s="3"/>
      <c r="J39" s="3"/>
      <c r="K39" s="3"/>
      <c r="L39" s="124" t="s">
        <v>44</v>
      </c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" customHeight="1" x14ac:dyDescent="0.25">
      <c r="A47" s="3"/>
      <c r="B47" s="3"/>
      <c r="C47" s="3"/>
      <c r="D47" s="3"/>
      <c r="E47" s="3"/>
      <c r="F47" s="3"/>
      <c r="G47" s="3"/>
      <c r="H47" s="125"/>
      <c r="I47" s="125"/>
      <c r="J47" s="125"/>
      <c r="K47" s="125"/>
      <c r="L47" s="125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mergeCells count="6">
    <mergeCell ref="H47:L47"/>
    <mergeCell ref="C12:L12"/>
    <mergeCell ref="C14:L14"/>
    <mergeCell ref="C32:K32"/>
    <mergeCell ref="C36:K36"/>
    <mergeCell ref="C35:K35"/>
  </mergeCells>
  <hyperlinks>
    <hyperlink ref="L19" location="'P3'!A1" display="Pág. 3" xr:uid="{7EA1E3B0-F431-4F80-8578-E827DD754AAE}"/>
    <hyperlink ref="L23" location="'P6'!A1" display="Pág. 6" xr:uid="{1BC0FDD3-5D8D-4333-9791-0E668C222878}"/>
    <hyperlink ref="L21" location="'P4'!A1" display="Pág. 4" xr:uid="{3C51A7F8-F5CF-4B34-8FBF-B205C4427B83}"/>
    <hyperlink ref="L24" location="'P7'!A1" display="Pág. 7" xr:uid="{D7514583-800F-4CED-9F85-EF6BF4F32DA0}"/>
    <hyperlink ref="L33" location="'P5'!A1" display="Pág. 5" xr:uid="{02C84BDE-8CC4-4E56-9619-7D5C3701FCB0}"/>
    <hyperlink ref="L20" location="'P3'!A1" display="Pág. 3" xr:uid="{96AAEC35-07C3-497F-B487-44966140E4F5}"/>
    <hyperlink ref="L28" location="'P3'!A1" display="Pág. 3" xr:uid="{EC74CC0F-CE93-4BC4-9ACA-A3FFB3A76984}"/>
    <hyperlink ref="L29" location="'P4'!A1" display="Pág. 4" xr:uid="{0035BFB9-2A0B-453C-B93E-591911B0B7FB}"/>
    <hyperlink ref="L30" location="'P4'!A1" display="Pág. 4" xr:uid="{67E3DD61-CF47-4BCC-9DB8-B81A8A1AC874}"/>
    <hyperlink ref="L31" location="'P4'!A1" display="Pág. 4" xr:uid="{466D70C4-6DA0-4BF7-B9A2-34D87A6071C7}"/>
    <hyperlink ref="L32" location="'P4'!A1" display="Pág. 4" xr:uid="{E06DD52A-0618-467E-883A-BBDE8835E4EC}"/>
    <hyperlink ref="L22" location="'P5'!A1" display="Pág. 5" xr:uid="{5FF4810A-F76A-4307-B8C6-D5B0E95C910C}"/>
    <hyperlink ref="L34" location="'P6'!A1" display="Pág. 6" xr:uid="{8420A397-5311-4A4A-808B-915A3D1F44E4}"/>
    <hyperlink ref="L35" location="'P6'!A1" display="Pág. 6" xr:uid="{61E6FE80-2FD2-46B8-90BC-9A59190D2496}"/>
    <hyperlink ref="L36" location="'P7'!A1" display="Pág. 7" xr:uid="{1AD7F3E5-F1FF-4BB3-9F01-D6BB7D774497}"/>
    <hyperlink ref="L37" location="'P7'!A1" display="Pág. 7" xr:uid="{1ED61DE3-F13A-4B80-B811-57DE04E7899F}"/>
    <hyperlink ref="L39" location="'Anexo actividades'!A1" display="Pág. 8" xr:uid="{2F841726-37E1-43A8-8315-C7A933642D08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0FCF-6C88-4308-933F-11A58288A957}">
  <dimension ref="A1:U58"/>
  <sheetViews>
    <sheetView zoomScaleNormal="100" workbookViewId="0"/>
  </sheetViews>
  <sheetFormatPr baseColWidth="10" defaultColWidth="8.7109375" defaultRowHeight="14.25" x14ac:dyDescent="0.25"/>
  <cols>
    <col min="1" max="1" width="4" style="4" customWidth="1"/>
    <col min="2" max="2" width="24.7109375" style="4" customWidth="1"/>
    <col min="3" max="12" width="7" style="4" customWidth="1"/>
    <col min="13" max="13" width="5.7109375" style="4" customWidth="1"/>
    <col min="14" max="15" width="8.7109375" style="4"/>
    <col min="16" max="16384" width="8.7109375" style="12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6.75" customHeight="1" x14ac:dyDescent="0.25">
      <c r="A6" s="3"/>
      <c r="B6" s="131" t="s">
        <v>104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"/>
    </row>
    <row r="7" spans="1:13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 customHeight="1" x14ac:dyDescent="0.25">
      <c r="A9" s="3"/>
      <c r="B9" s="132" t="s">
        <v>55</v>
      </c>
      <c r="C9" s="133"/>
      <c r="D9" s="133"/>
      <c r="E9" s="133"/>
      <c r="F9" s="133"/>
      <c r="G9" s="133"/>
      <c r="H9" s="133"/>
      <c r="I9" s="133"/>
      <c r="J9" s="133"/>
      <c r="K9" s="133"/>
      <c r="L9" s="134"/>
      <c r="M9" s="3"/>
    </row>
    <row r="10" spans="1:13" ht="7.5" customHeight="1" x14ac:dyDescent="0.25">
      <c r="A10" s="3"/>
      <c r="B10" s="13"/>
      <c r="C10" s="13"/>
      <c r="D10" s="13"/>
      <c r="E10" s="14"/>
      <c r="F10" s="3"/>
      <c r="G10" s="3"/>
      <c r="H10" s="3"/>
      <c r="I10" s="3"/>
      <c r="J10" s="3"/>
      <c r="K10" s="3"/>
      <c r="L10" s="3"/>
      <c r="M10" s="3"/>
    </row>
    <row r="11" spans="1:13" ht="18.75" customHeight="1" x14ac:dyDescent="0.25">
      <c r="A11" s="3"/>
      <c r="B11" s="44"/>
      <c r="C11" s="45" t="s">
        <v>6</v>
      </c>
      <c r="D11" s="45" t="s">
        <v>16</v>
      </c>
      <c r="E11" s="45" t="s">
        <v>17</v>
      </c>
      <c r="F11" s="45" t="s">
        <v>46</v>
      </c>
      <c r="G11" s="45" t="s">
        <v>47</v>
      </c>
      <c r="H11" s="45" t="s">
        <v>48</v>
      </c>
      <c r="I11" s="45" t="s">
        <v>105</v>
      </c>
      <c r="J11" s="45" t="s">
        <v>106</v>
      </c>
      <c r="K11" s="45" t="s">
        <v>107</v>
      </c>
      <c r="L11" s="45" t="s">
        <v>7</v>
      </c>
      <c r="M11" s="15"/>
    </row>
    <row r="12" spans="1:13" x14ac:dyDescent="0.25">
      <c r="A12" s="3"/>
      <c r="B12" s="16" t="s">
        <v>9</v>
      </c>
      <c r="C12" s="97">
        <v>29</v>
      </c>
      <c r="D12" s="97">
        <v>33</v>
      </c>
      <c r="E12" s="97">
        <v>22</v>
      </c>
      <c r="F12" s="97">
        <v>31</v>
      </c>
      <c r="G12" s="97">
        <v>29</v>
      </c>
      <c r="H12" s="97">
        <v>22</v>
      </c>
      <c r="I12" s="97">
        <v>38</v>
      </c>
      <c r="J12" s="97">
        <v>6</v>
      </c>
      <c r="K12" s="97">
        <v>23</v>
      </c>
      <c r="L12" s="18">
        <f>SUM(C12:K12)</f>
        <v>233</v>
      </c>
      <c r="M12" s="18"/>
    </row>
    <row r="13" spans="1:13" x14ac:dyDescent="0.25">
      <c r="A13" s="3"/>
      <c r="B13" s="16" t="s">
        <v>10</v>
      </c>
      <c r="C13" s="97">
        <v>24</v>
      </c>
      <c r="D13" s="97">
        <v>34</v>
      </c>
      <c r="E13" s="97">
        <v>10</v>
      </c>
      <c r="F13" s="97">
        <v>23</v>
      </c>
      <c r="G13" s="97">
        <v>23</v>
      </c>
      <c r="H13" s="97">
        <v>30</v>
      </c>
      <c r="I13" s="97">
        <v>33</v>
      </c>
      <c r="J13" s="97">
        <v>5</v>
      </c>
      <c r="K13" s="97">
        <v>10</v>
      </c>
      <c r="L13" s="18">
        <f>SUM(C13:K13)</f>
        <v>192</v>
      </c>
      <c r="M13" s="18"/>
    </row>
    <row r="14" spans="1:13" ht="15" thickBot="1" x14ac:dyDescent="0.3">
      <c r="A14" s="3"/>
      <c r="B14" s="46" t="s">
        <v>19</v>
      </c>
      <c r="C14" s="47">
        <f t="shared" ref="C14:H14" si="0">SUM(C12:C13)</f>
        <v>53</v>
      </c>
      <c r="D14" s="47">
        <f t="shared" si="0"/>
        <v>67</v>
      </c>
      <c r="E14" s="47">
        <f t="shared" si="0"/>
        <v>32</v>
      </c>
      <c r="F14" s="47">
        <f t="shared" si="0"/>
        <v>54</v>
      </c>
      <c r="G14" s="47">
        <f t="shared" si="0"/>
        <v>52</v>
      </c>
      <c r="H14" s="47">
        <f t="shared" si="0"/>
        <v>52</v>
      </c>
      <c r="I14" s="47">
        <f t="shared" ref="I14:K14" si="1">SUM(I12:I13)</f>
        <v>71</v>
      </c>
      <c r="J14" s="47">
        <f t="shared" si="1"/>
        <v>11</v>
      </c>
      <c r="K14" s="47">
        <f t="shared" si="1"/>
        <v>33</v>
      </c>
      <c r="L14" s="48">
        <f>SUM(L12:L13)</f>
        <v>425</v>
      </c>
      <c r="M14" s="18"/>
    </row>
    <row r="15" spans="1:13" x14ac:dyDescent="0.25">
      <c r="A15" s="3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18"/>
    </row>
    <row r="16" spans="1:13" ht="18.75" customHeight="1" x14ac:dyDescent="0.25">
      <c r="A16" s="3"/>
      <c r="B16" s="132" t="s">
        <v>56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3"/>
    </row>
    <row r="17" spans="1:21" ht="7.5" customHeight="1" x14ac:dyDescent="0.25">
      <c r="A17" s="3"/>
      <c r="B17" s="13"/>
      <c r="C17" s="13"/>
      <c r="D17" s="13"/>
      <c r="E17" s="14"/>
      <c r="F17" s="3"/>
      <c r="G17" s="3"/>
      <c r="H17" s="3"/>
      <c r="I17" s="3"/>
      <c r="J17" s="3"/>
      <c r="K17" s="3"/>
      <c r="L17" s="3"/>
      <c r="M17" s="3"/>
    </row>
    <row r="18" spans="1:21" ht="18.75" customHeight="1" x14ac:dyDescent="0.25">
      <c r="A18" s="3"/>
      <c r="B18" s="44"/>
      <c r="C18" s="45" t="s">
        <v>6</v>
      </c>
      <c r="D18" s="45" t="s">
        <v>16</v>
      </c>
      <c r="E18" s="45" t="s">
        <v>17</v>
      </c>
      <c r="F18" s="45" t="s">
        <v>46</v>
      </c>
      <c r="G18" s="45" t="s">
        <v>47</v>
      </c>
      <c r="H18" s="45" t="s">
        <v>48</v>
      </c>
      <c r="I18" s="45" t="s">
        <v>105</v>
      </c>
      <c r="J18" s="45" t="s">
        <v>106</v>
      </c>
      <c r="K18" s="45" t="s">
        <v>107</v>
      </c>
      <c r="L18" s="45" t="s">
        <v>7</v>
      </c>
      <c r="M18" s="15"/>
    </row>
    <row r="19" spans="1:21" s="23" customFormat="1" ht="15.75" customHeight="1" x14ac:dyDescent="0.25">
      <c r="A19" s="19"/>
      <c r="B19" s="20" t="s">
        <v>22</v>
      </c>
      <c r="C19" s="21">
        <f t="shared" ref="C19:H19" si="2">C20+C24</f>
        <v>244</v>
      </c>
      <c r="D19" s="21">
        <f t="shared" si="2"/>
        <v>213</v>
      </c>
      <c r="E19" s="21">
        <f t="shared" si="2"/>
        <v>147</v>
      </c>
      <c r="F19" s="21">
        <f t="shared" si="2"/>
        <v>167</v>
      </c>
      <c r="G19" s="21">
        <f t="shared" si="2"/>
        <v>194</v>
      </c>
      <c r="H19" s="21">
        <f t="shared" si="2"/>
        <v>191</v>
      </c>
      <c r="I19" s="21">
        <f t="shared" ref="I19:K19" si="3">I20+I24</f>
        <v>208</v>
      </c>
      <c r="J19" s="21">
        <f t="shared" si="3"/>
        <v>27</v>
      </c>
      <c r="K19" s="21">
        <f t="shared" si="3"/>
        <v>109</v>
      </c>
      <c r="L19" s="21">
        <f>L20+L24</f>
        <v>1500</v>
      </c>
      <c r="M19" s="15"/>
      <c r="N19" s="4"/>
      <c r="O19" s="4"/>
      <c r="P19" s="22"/>
      <c r="Q19" s="22"/>
      <c r="R19" s="22"/>
      <c r="S19" s="22"/>
      <c r="T19" s="22"/>
      <c r="U19" s="22"/>
    </row>
    <row r="20" spans="1:21" s="23" customFormat="1" ht="15.75" customHeight="1" x14ac:dyDescent="0.25">
      <c r="A20" s="19"/>
      <c r="B20" s="24" t="s">
        <v>18</v>
      </c>
      <c r="C20" s="98">
        <f t="shared" ref="C20:H20" si="4">SUM(C21:C22)</f>
        <v>135</v>
      </c>
      <c r="D20" s="98">
        <f t="shared" si="4"/>
        <v>115</v>
      </c>
      <c r="E20" s="98">
        <f t="shared" si="4"/>
        <v>87</v>
      </c>
      <c r="F20" s="98">
        <f t="shared" si="4"/>
        <v>112</v>
      </c>
      <c r="G20" s="98">
        <f t="shared" si="4"/>
        <v>118</v>
      </c>
      <c r="H20" s="98">
        <f t="shared" si="4"/>
        <v>136</v>
      </c>
      <c r="I20" s="98">
        <f t="shared" ref="I20:K20" si="5">SUM(I21:I22)</f>
        <v>146</v>
      </c>
      <c r="J20" s="98">
        <f t="shared" si="5"/>
        <v>23</v>
      </c>
      <c r="K20" s="98">
        <f t="shared" si="5"/>
        <v>69</v>
      </c>
      <c r="L20" s="25">
        <f>+L21+L22</f>
        <v>941</v>
      </c>
      <c r="M20" s="15"/>
      <c r="N20" s="4"/>
      <c r="O20" s="4"/>
      <c r="P20" s="26"/>
      <c r="Q20" s="26"/>
      <c r="R20" s="26"/>
      <c r="S20" s="26"/>
      <c r="T20" s="26"/>
      <c r="U20" s="26"/>
    </row>
    <row r="21" spans="1:21" s="23" customFormat="1" ht="15.75" customHeight="1" x14ac:dyDescent="0.25">
      <c r="A21" s="19"/>
      <c r="B21" s="27" t="s">
        <v>9</v>
      </c>
      <c r="C21" s="98">
        <v>68</v>
      </c>
      <c r="D21" s="98">
        <v>55</v>
      </c>
      <c r="E21" s="98">
        <v>41</v>
      </c>
      <c r="F21" s="98">
        <v>58</v>
      </c>
      <c r="G21" s="98">
        <v>54</v>
      </c>
      <c r="H21" s="98">
        <v>40</v>
      </c>
      <c r="I21" s="98">
        <v>84</v>
      </c>
      <c r="J21" s="98">
        <v>6</v>
      </c>
      <c r="K21" s="98">
        <v>60</v>
      </c>
      <c r="L21" s="25">
        <f>SUM(C21:K21)</f>
        <v>466</v>
      </c>
      <c r="M21" s="15"/>
      <c r="N21" s="4"/>
      <c r="O21" s="4"/>
      <c r="P21" s="26"/>
      <c r="Q21" s="26"/>
      <c r="R21" s="26"/>
      <c r="S21" s="26"/>
      <c r="T21" s="26"/>
      <c r="U21" s="26"/>
    </row>
    <row r="22" spans="1:21" s="23" customFormat="1" ht="15.75" customHeight="1" x14ac:dyDescent="0.25">
      <c r="A22" s="19"/>
      <c r="B22" s="27" t="s">
        <v>10</v>
      </c>
      <c r="C22" s="98">
        <v>67</v>
      </c>
      <c r="D22" s="98">
        <v>60</v>
      </c>
      <c r="E22" s="98">
        <v>46</v>
      </c>
      <c r="F22" s="98">
        <v>54</v>
      </c>
      <c r="G22" s="98">
        <v>64</v>
      </c>
      <c r="H22" s="98">
        <v>96</v>
      </c>
      <c r="I22" s="98">
        <v>62</v>
      </c>
      <c r="J22" s="98">
        <v>17</v>
      </c>
      <c r="K22" s="98">
        <v>9</v>
      </c>
      <c r="L22" s="25">
        <f>SUM(C22:K22)</f>
        <v>475</v>
      </c>
      <c r="M22" s="15"/>
      <c r="N22" s="4"/>
      <c r="O22" s="4"/>
      <c r="P22" s="26"/>
      <c r="Q22" s="26"/>
      <c r="R22" s="26"/>
      <c r="S22" s="26"/>
      <c r="T22" s="26"/>
      <c r="U22" s="26"/>
    </row>
    <row r="23" spans="1:21" s="23" customFormat="1" ht="3.75" customHeight="1" x14ac:dyDescent="0.25">
      <c r="A23" s="19"/>
      <c r="B23" s="27"/>
      <c r="C23" s="98"/>
      <c r="D23" s="98"/>
      <c r="E23" s="98"/>
      <c r="F23" s="98"/>
      <c r="G23" s="98"/>
      <c r="H23" s="98"/>
      <c r="I23" s="98"/>
      <c r="J23" s="98"/>
      <c r="K23" s="98"/>
      <c r="L23" s="25"/>
      <c r="M23" s="15"/>
      <c r="N23" s="4"/>
      <c r="O23" s="4"/>
      <c r="P23" s="26"/>
      <c r="Q23" s="26"/>
      <c r="R23" s="26"/>
      <c r="S23" s="26"/>
      <c r="T23" s="26"/>
      <c r="U23" s="26"/>
    </row>
    <row r="24" spans="1:21" s="23" customFormat="1" ht="15.75" customHeight="1" x14ac:dyDescent="0.25">
      <c r="A24" s="19"/>
      <c r="B24" s="24" t="s">
        <v>23</v>
      </c>
      <c r="C24" s="98">
        <f t="shared" ref="C24:H24" si="6">SUM(C25:C26)</f>
        <v>109</v>
      </c>
      <c r="D24" s="98">
        <f t="shared" si="6"/>
        <v>98</v>
      </c>
      <c r="E24" s="98">
        <f t="shared" si="6"/>
        <v>60</v>
      </c>
      <c r="F24" s="98">
        <f t="shared" si="6"/>
        <v>55</v>
      </c>
      <c r="G24" s="98">
        <f t="shared" si="6"/>
        <v>76</v>
      </c>
      <c r="H24" s="98">
        <f t="shared" si="6"/>
        <v>55</v>
      </c>
      <c r="I24" s="98">
        <f t="shared" ref="I24:K24" si="7">SUM(I25:I26)</f>
        <v>62</v>
      </c>
      <c r="J24" s="98">
        <f t="shared" si="7"/>
        <v>4</v>
      </c>
      <c r="K24" s="98">
        <f t="shared" si="7"/>
        <v>40</v>
      </c>
      <c r="L24" s="25">
        <f>+L25+L26</f>
        <v>559</v>
      </c>
      <c r="M24" s="15"/>
      <c r="N24" s="4"/>
      <c r="O24" s="4"/>
      <c r="P24" s="26"/>
      <c r="Q24" s="26"/>
      <c r="R24" s="26"/>
      <c r="S24" s="26"/>
      <c r="T24" s="26"/>
      <c r="U24" s="26"/>
    </row>
    <row r="25" spans="1:21" s="23" customFormat="1" ht="15.75" customHeight="1" x14ac:dyDescent="0.25">
      <c r="A25" s="19"/>
      <c r="B25" s="27" t="s">
        <v>9</v>
      </c>
      <c r="C25" s="98">
        <v>79</v>
      </c>
      <c r="D25" s="98">
        <v>50</v>
      </c>
      <c r="E25" s="98">
        <v>44</v>
      </c>
      <c r="F25" s="98">
        <v>32</v>
      </c>
      <c r="G25" s="98">
        <v>44</v>
      </c>
      <c r="H25" s="98">
        <v>31</v>
      </c>
      <c r="I25" s="98">
        <v>32</v>
      </c>
      <c r="J25" s="98">
        <v>3</v>
      </c>
      <c r="K25" s="98">
        <v>32</v>
      </c>
      <c r="L25" s="25">
        <f>SUM(C25:K25)</f>
        <v>347</v>
      </c>
      <c r="M25" s="15"/>
      <c r="N25" s="4"/>
      <c r="O25" s="4"/>
      <c r="P25" s="26"/>
      <c r="Q25" s="26"/>
      <c r="R25" s="26"/>
      <c r="S25" s="26"/>
      <c r="T25" s="26"/>
      <c r="U25" s="26"/>
    </row>
    <row r="26" spans="1:21" s="23" customFormat="1" ht="15.75" customHeight="1" x14ac:dyDescent="0.25">
      <c r="A26" s="19"/>
      <c r="B26" s="27" t="s">
        <v>10</v>
      </c>
      <c r="C26" s="98">
        <v>30</v>
      </c>
      <c r="D26" s="98">
        <v>48</v>
      </c>
      <c r="E26" s="98">
        <v>16</v>
      </c>
      <c r="F26" s="98">
        <v>23</v>
      </c>
      <c r="G26" s="98">
        <v>32</v>
      </c>
      <c r="H26" s="98">
        <v>24</v>
      </c>
      <c r="I26" s="98">
        <v>30</v>
      </c>
      <c r="J26" s="98">
        <v>1</v>
      </c>
      <c r="K26" s="98">
        <v>8</v>
      </c>
      <c r="L26" s="25">
        <f>SUM(C26:K26)</f>
        <v>212</v>
      </c>
      <c r="M26" s="15"/>
      <c r="N26" s="4"/>
      <c r="O26" s="4"/>
      <c r="P26" s="26"/>
      <c r="Q26" s="26"/>
      <c r="R26" s="26"/>
      <c r="S26" s="26"/>
      <c r="T26" s="26"/>
      <c r="U26" s="26"/>
    </row>
    <row r="27" spans="1:21" s="23" customFormat="1" ht="3.75" customHeight="1" x14ac:dyDescent="0.25">
      <c r="A27" s="19"/>
      <c r="B27" s="27"/>
      <c r="C27" s="98"/>
      <c r="D27" s="98"/>
      <c r="E27" s="98"/>
      <c r="F27" s="98"/>
      <c r="G27" s="98"/>
      <c r="H27" s="98"/>
      <c r="I27" s="98"/>
      <c r="J27" s="98"/>
      <c r="K27" s="98"/>
      <c r="L27" s="25"/>
      <c r="M27" s="15"/>
      <c r="N27" s="4"/>
      <c r="O27" s="4"/>
      <c r="P27" s="26"/>
      <c r="Q27" s="26"/>
      <c r="R27" s="26"/>
      <c r="S27" s="26"/>
      <c r="T27" s="26"/>
      <c r="U27" s="26"/>
    </row>
    <row r="28" spans="1:21" s="23" customFormat="1" ht="15.75" customHeight="1" x14ac:dyDescent="0.25">
      <c r="A28" s="19"/>
      <c r="B28" s="20" t="s">
        <v>24</v>
      </c>
      <c r="C28" s="99">
        <f t="shared" ref="C28:H28" si="8">SUM(C29:C30)</f>
        <v>38</v>
      </c>
      <c r="D28" s="99">
        <f t="shared" si="8"/>
        <v>44</v>
      </c>
      <c r="E28" s="99">
        <f t="shared" si="8"/>
        <v>27</v>
      </c>
      <c r="F28" s="99">
        <f t="shared" si="8"/>
        <v>33</v>
      </c>
      <c r="G28" s="99">
        <f t="shared" si="8"/>
        <v>38</v>
      </c>
      <c r="H28" s="99">
        <f t="shared" si="8"/>
        <v>61</v>
      </c>
      <c r="I28" s="99">
        <f t="shared" ref="I28:K28" si="9">SUM(I29:I30)</f>
        <v>43</v>
      </c>
      <c r="J28" s="99">
        <f t="shared" si="9"/>
        <v>2</v>
      </c>
      <c r="K28" s="99">
        <f t="shared" si="9"/>
        <v>27</v>
      </c>
      <c r="L28" s="25">
        <f>+L29+L30</f>
        <v>313</v>
      </c>
      <c r="M28" s="15"/>
      <c r="N28" s="4"/>
      <c r="O28" s="4"/>
      <c r="P28" s="26"/>
      <c r="Q28" s="26"/>
      <c r="R28" s="26"/>
      <c r="S28" s="26"/>
      <c r="T28" s="26"/>
      <c r="U28" s="26"/>
    </row>
    <row r="29" spans="1:21" s="23" customFormat="1" ht="15.75" customHeight="1" x14ac:dyDescent="0.25">
      <c r="A29" s="19"/>
      <c r="B29" s="24" t="s">
        <v>9</v>
      </c>
      <c r="C29" s="100">
        <v>20</v>
      </c>
      <c r="D29" s="100">
        <v>23</v>
      </c>
      <c r="E29" s="100">
        <v>16</v>
      </c>
      <c r="F29" s="100">
        <v>17</v>
      </c>
      <c r="G29" s="100">
        <v>17</v>
      </c>
      <c r="H29" s="100">
        <v>42</v>
      </c>
      <c r="I29" s="100">
        <v>20</v>
      </c>
      <c r="J29" s="100">
        <v>1</v>
      </c>
      <c r="K29" s="100">
        <v>17</v>
      </c>
      <c r="L29" s="25">
        <f>SUM(C29:K29)</f>
        <v>173</v>
      </c>
      <c r="M29" s="15"/>
      <c r="N29" s="4"/>
      <c r="O29" s="4"/>
      <c r="P29" s="26"/>
      <c r="Q29" s="26"/>
      <c r="R29" s="26"/>
      <c r="S29" s="26"/>
      <c r="T29" s="26"/>
      <c r="U29" s="26"/>
    </row>
    <row r="30" spans="1:21" s="23" customFormat="1" ht="15.75" customHeight="1" x14ac:dyDescent="0.25">
      <c r="A30" s="19"/>
      <c r="B30" s="24" t="s">
        <v>10</v>
      </c>
      <c r="C30" s="100">
        <v>18</v>
      </c>
      <c r="D30" s="100">
        <v>21</v>
      </c>
      <c r="E30" s="100">
        <v>11</v>
      </c>
      <c r="F30" s="100">
        <v>16</v>
      </c>
      <c r="G30" s="100">
        <v>21</v>
      </c>
      <c r="H30" s="100">
        <v>19</v>
      </c>
      <c r="I30" s="100">
        <v>23</v>
      </c>
      <c r="J30" s="100">
        <v>1</v>
      </c>
      <c r="K30" s="100">
        <v>10</v>
      </c>
      <c r="L30" s="25">
        <f>SUM(C30:K30)</f>
        <v>140</v>
      </c>
      <c r="M30" s="15"/>
      <c r="N30" s="4"/>
      <c r="O30" s="4"/>
      <c r="P30" s="22"/>
      <c r="Q30" s="22"/>
      <c r="R30" s="22"/>
      <c r="S30" s="22"/>
      <c r="T30" s="22"/>
      <c r="U30" s="22"/>
    </row>
    <row r="31" spans="1:21" s="23" customFormat="1" ht="3.75" customHeight="1" x14ac:dyDescent="0.25">
      <c r="A31" s="19"/>
      <c r="B31" s="24"/>
      <c r="C31" s="101"/>
      <c r="D31" s="101"/>
      <c r="E31" s="101"/>
      <c r="F31" s="101"/>
      <c r="G31" s="101"/>
      <c r="H31" s="101"/>
      <c r="I31" s="101"/>
      <c r="J31" s="101"/>
      <c r="K31" s="101"/>
      <c r="L31" s="25"/>
      <c r="M31" s="15"/>
      <c r="N31" s="4"/>
      <c r="O31" s="4"/>
      <c r="P31" s="22"/>
      <c r="Q31" s="22"/>
      <c r="R31" s="22"/>
      <c r="S31" s="22"/>
      <c r="T31" s="22"/>
      <c r="U31" s="22"/>
    </row>
    <row r="32" spans="1:21" s="23" customFormat="1" ht="15.75" customHeight="1" x14ac:dyDescent="0.25">
      <c r="A32" s="19"/>
      <c r="B32" s="120" t="s">
        <v>8</v>
      </c>
      <c r="C32" s="99">
        <f t="shared" ref="C32:H32" si="10">SUM(C33:C34)</f>
        <v>17</v>
      </c>
      <c r="D32" s="99">
        <f t="shared" si="10"/>
        <v>16</v>
      </c>
      <c r="E32" s="99">
        <f t="shared" si="10"/>
        <v>11</v>
      </c>
      <c r="F32" s="99">
        <f t="shared" si="10"/>
        <v>13</v>
      </c>
      <c r="G32" s="99">
        <f t="shared" si="10"/>
        <v>12</v>
      </c>
      <c r="H32" s="99">
        <f t="shared" si="10"/>
        <v>12</v>
      </c>
      <c r="I32" s="99">
        <f t="shared" ref="I32:K32" si="11">SUM(I33:I34)</f>
        <v>18</v>
      </c>
      <c r="J32" s="99">
        <f t="shared" si="11"/>
        <v>3</v>
      </c>
      <c r="K32" s="99">
        <f t="shared" si="11"/>
        <v>12</v>
      </c>
      <c r="L32" s="25">
        <f>+L33+L34</f>
        <v>114</v>
      </c>
      <c r="M32" s="15"/>
      <c r="N32" s="4"/>
      <c r="O32" s="4"/>
      <c r="P32" s="22"/>
      <c r="Q32" s="22"/>
      <c r="R32" s="22"/>
      <c r="S32" s="22"/>
      <c r="T32" s="22"/>
      <c r="U32" s="22"/>
    </row>
    <row r="33" spans="1:21" s="23" customFormat="1" ht="15.75" customHeight="1" x14ac:dyDescent="0.25">
      <c r="A33" s="19"/>
      <c r="B33" s="24" t="s">
        <v>9</v>
      </c>
      <c r="C33" s="100">
        <v>10</v>
      </c>
      <c r="D33" s="100">
        <v>6</v>
      </c>
      <c r="E33" s="100">
        <v>6</v>
      </c>
      <c r="F33" s="100">
        <v>6</v>
      </c>
      <c r="G33" s="100">
        <v>6</v>
      </c>
      <c r="H33" s="100">
        <v>7</v>
      </c>
      <c r="I33" s="100">
        <v>11</v>
      </c>
      <c r="J33" s="100">
        <v>0</v>
      </c>
      <c r="K33" s="100">
        <v>8</v>
      </c>
      <c r="L33" s="25">
        <f>SUM(C33:K33)</f>
        <v>60</v>
      </c>
      <c r="M33" s="15"/>
      <c r="N33" s="4"/>
      <c r="O33" s="4"/>
      <c r="P33" s="22"/>
      <c r="Q33" s="22"/>
      <c r="R33" s="22"/>
      <c r="S33" s="22"/>
      <c r="T33" s="22"/>
      <c r="U33" s="22"/>
    </row>
    <row r="34" spans="1:21" s="23" customFormat="1" ht="15.75" customHeight="1" x14ac:dyDescent="0.25">
      <c r="A34" s="19"/>
      <c r="B34" s="24" t="s">
        <v>10</v>
      </c>
      <c r="C34" s="100">
        <v>7</v>
      </c>
      <c r="D34" s="100">
        <v>10</v>
      </c>
      <c r="E34" s="100">
        <v>5</v>
      </c>
      <c r="F34" s="100">
        <v>7</v>
      </c>
      <c r="G34" s="100">
        <v>6</v>
      </c>
      <c r="H34" s="100">
        <v>5</v>
      </c>
      <c r="I34" s="100">
        <v>7</v>
      </c>
      <c r="J34" s="100">
        <v>3</v>
      </c>
      <c r="K34" s="100">
        <v>4</v>
      </c>
      <c r="L34" s="25">
        <f>SUM(C34:K34)</f>
        <v>54</v>
      </c>
      <c r="M34" s="15"/>
      <c r="N34" s="4"/>
      <c r="O34" s="4"/>
      <c r="P34" s="22"/>
      <c r="Q34" s="22"/>
      <c r="R34" s="22"/>
      <c r="S34" s="22"/>
      <c r="T34" s="22"/>
      <c r="U34" s="22"/>
    </row>
    <row r="35" spans="1:21" s="23" customFormat="1" ht="3.75" customHeight="1" x14ac:dyDescent="0.25">
      <c r="A35" s="1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15"/>
      <c r="N35" s="4"/>
      <c r="O35" s="4"/>
      <c r="P35" s="22"/>
      <c r="Q35" s="22"/>
      <c r="R35" s="22"/>
      <c r="S35" s="22"/>
      <c r="T35" s="22"/>
      <c r="U35" s="22"/>
    </row>
    <row r="36" spans="1:21" s="23" customFormat="1" ht="15.75" customHeight="1" x14ac:dyDescent="0.25">
      <c r="A36" s="19"/>
      <c r="B36" s="29" t="s">
        <v>19</v>
      </c>
      <c r="C36" s="25">
        <f t="shared" ref="C36:H36" si="12">C19+C28+C32</f>
        <v>299</v>
      </c>
      <c r="D36" s="25">
        <f t="shared" si="12"/>
        <v>273</v>
      </c>
      <c r="E36" s="25">
        <f t="shared" si="12"/>
        <v>185</v>
      </c>
      <c r="F36" s="25">
        <f t="shared" si="12"/>
        <v>213</v>
      </c>
      <c r="G36" s="25">
        <f t="shared" si="12"/>
        <v>244</v>
      </c>
      <c r="H36" s="25">
        <f t="shared" si="12"/>
        <v>264</v>
      </c>
      <c r="I36" s="25">
        <f t="shared" ref="I36:K36" si="13">I19+I28+I32</f>
        <v>269</v>
      </c>
      <c r="J36" s="25">
        <f t="shared" si="13"/>
        <v>32</v>
      </c>
      <c r="K36" s="25">
        <f t="shared" si="13"/>
        <v>148</v>
      </c>
      <c r="L36" s="25">
        <f>L19+L28+L32</f>
        <v>1927</v>
      </c>
      <c r="M36" s="15"/>
      <c r="N36" s="4"/>
      <c r="O36" s="4"/>
      <c r="P36" s="22"/>
      <c r="Q36" s="22"/>
      <c r="R36" s="22"/>
      <c r="S36" s="22"/>
      <c r="T36" s="22"/>
      <c r="U36" s="22"/>
    </row>
    <row r="37" spans="1:21" s="26" customFormat="1" ht="15.75" customHeight="1" x14ac:dyDescent="0.25">
      <c r="A37" s="30"/>
      <c r="B37" s="31" t="s">
        <v>9</v>
      </c>
      <c r="C37" s="25">
        <f t="shared" ref="C37:H37" si="14">+C21+C25+C29+C33</f>
        <v>177</v>
      </c>
      <c r="D37" s="25">
        <f t="shared" si="14"/>
        <v>134</v>
      </c>
      <c r="E37" s="25">
        <f t="shared" si="14"/>
        <v>107</v>
      </c>
      <c r="F37" s="25">
        <f t="shared" si="14"/>
        <v>113</v>
      </c>
      <c r="G37" s="25">
        <f t="shared" si="14"/>
        <v>121</v>
      </c>
      <c r="H37" s="25">
        <f t="shared" si="14"/>
        <v>120</v>
      </c>
      <c r="I37" s="25">
        <f t="shared" ref="I37:L38" si="15">+I21+I25+I29+I33</f>
        <v>147</v>
      </c>
      <c r="J37" s="25">
        <f t="shared" si="15"/>
        <v>10</v>
      </c>
      <c r="K37" s="25">
        <f t="shared" si="15"/>
        <v>117</v>
      </c>
      <c r="L37" s="25">
        <f t="shared" si="15"/>
        <v>1046</v>
      </c>
      <c r="M37" s="15"/>
      <c r="N37" s="4"/>
      <c r="O37" s="4"/>
      <c r="P37" s="22"/>
      <c r="Q37" s="22"/>
      <c r="R37" s="22"/>
      <c r="S37" s="22"/>
      <c r="T37" s="22"/>
      <c r="U37" s="22"/>
    </row>
    <row r="38" spans="1:21" s="33" customFormat="1" ht="15.75" customHeight="1" thickBot="1" x14ac:dyDescent="0.3">
      <c r="A38" s="32"/>
      <c r="B38" s="49" t="s">
        <v>10</v>
      </c>
      <c r="C38" s="50">
        <f t="shared" ref="C38:H38" si="16">+C22+C26+C30+C34</f>
        <v>122</v>
      </c>
      <c r="D38" s="50">
        <f t="shared" si="16"/>
        <v>139</v>
      </c>
      <c r="E38" s="50">
        <f t="shared" si="16"/>
        <v>78</v>
      </c>
      <c r="F38" s="50">
        <f t="shared" si="16"/>
        <v>100</v>
      </c>
      <c r="G38" s="50">
        <f t="shared" si="16"/>
        <v>123</v>
      </c>
      <c r="H38" s="50">
        <f t="shared" si="16"/>
        <v>144</v>
      </c>
      <c r="I38" s="50">
        <f t="shared" si="15"/>
        <v>122</v>
      </c>
      <c r="J38" s="50">
        <f t="shared" si="15"/>
        <v>22</v>
      </c>
      <c r="K38" s="50">
        <f t="shared" si="15"/>
        <v>31</v>
      </c>
      <c r="L38" s="50">
        <f t="shared" si="15"/>
        <v>881</v>
      </c>
      <c r="M38" s="15"/>
      <c r="N38" s="4"/>
      <c r="O38" s="4"/>
      <c r="P38" s="22"/>
      <c r="Q38" s="22"/>
      <c r="R38" s="22"/>
      <c r="S38" s="22"/>
      <c r="T38" s="22"/>
      <c r="U38" s="22"/>
    </row>
    <row r="39" spans="1:21" ht="12.75" customHeight="1" x14ac:dyDescent="0.25">
      <c r="A39" s="3"/>
      <c r="B39" s="62" t="s">
        <v>20</v>
      </c>
      <c r="C39" s="34"/>
      <c r="D39" s="35"/>
      <c r="E39" s="36"/>
      <c r="F39" s="3"/>
      <c r="G39" s="3"/>
      <c r="H39" s="35"/>
      <c r="I39" s="35"/>
      <c r="J39" s="35"/>
      <c r="K39" s="35"/>
      <c r="L39" s="3"/>
      <c r="M39" s="15"/>
    </row>
    <row r="40" spans="1:21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"/>
      <c r="M40" s="3"/>
    </row>
    <row r="41" spans="1:21" ht="6" customHeigh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"/>
      <c r="M41" s="3"/>
    </row>
    <row r="42" spans="1:2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"/>
      <c r="M42" s="3"/>
    </row>
    <row r="43" spans="1:21" ht="24.75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"/>
      <c r="M43" s="3"/>
    </row>
    <row r="44" spans="1:21" x14ac:dyDescent="0.25">
      <c r="A44" s="3"/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"/>
      <c r="M44" s="3"/>
    </row>
    <row r="45" spans="1:21" x14ac:dyDescent="0.25">
      <c r="A45" s="3"/>
      <c r="B45" s="34"/>
      <c r="C45" s="34"/>
      <c r="D45" s="34"/>
      <c r="E45" s="39"/>
      <c r="F45" s="3"/>
      <c r="G45" s="3"/>
      <c r="H45" s="3"/>
      <c r="I45" s="3"/>
      <c r="J45" s="3"/>
      <c r="K45" s="3"/>
      <c r="L45" s="3"/>
      <c r="M45" s="3"/>
    </row>
    <row r="46" spans="1:2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21" x14ac:dyDescent="0.25">
      <c r="A47" s="3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"/>
      <c r="M47" s="3"/>
    </row>
    <row r="48" spans="1:21" x14ac:dyDescent="0.25">
      <c r="A48" s="3"/>
      <c r="B48" s="13"/>
      <c r="C48" s="13"/>
      <c r="D48" s="13"/>
      <c r="E48" s="41"/>
      <c r="F48" s="3"/>
      <c r="G48" s="3"/>
      <c r="H48" s="3"/>
      <c r="I48" s="3"/>
      <c r="J48" s="3"/>
      <c r="K48" s="3"/>
      <c r="L48" s="3"/>
      <c r="M48" s="3"/>
    </row>
    <row r="49" spans="1:13" ht="16.5" customHeight="1" x14ac:dyDescent="0.25">
      <c r="A49" s="3"/>
      <c r="B49" s="42"/>
      <c r="C49" s="42"/>
      <c r="D49" s="43"/>
      <c r="E49" s="43"/>
      <c r="F49" s="43"/>
      <c r="G49" s="43"/>
      <c r="H49" s="43"/>
      <c r="I49" s="43"/>
      <c r="J49" s="43"/>
      <c r="K49" s="43"/>
      <c r="L49" s="3"/>
      <c r="M49" s="3"/>
    </row>
    <row r="50" spans="1:13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"/>
      <c r="M50" s="3"/>
    </row>
    <row r="51" spans="1:13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"/>
      <c r="M51" s="3"/>
    </row>
    <row r="52" spans="1:13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"/>
      <c r="M52" s="3"/>
    </row>
    <row r="53" spans="1:13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"/>
      <c r="M53" s="3"/>
    </row>
    <row r="54" spans="1:13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"/>
      <c r="M54" s="3"/>
    </row>
    <row r="55" spans="1:13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"/>
      <c r="M55" s="3"/>
    </row>
    <row r="56" spans="1:13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"/>
      <c r="M56" s="3"/>
    </row>
    <row r="57" spans="1:13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"/>
      <c r="M57" s="3"/>
    </row>
    <row r="58" spans="1:13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"/>
      <c r="M58" s="3"/>
    </row>
  </sheetData>
  <mergeCells count="3">
    <mergeCell ref="B6:L6"/>
    <mergeCell ref="B9:L9"/>
    <mergeCell ref="B16:L1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C79-92D1-4AA1-9D4F-146202845FF5}">
  <dimension ref="A1:U56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3" style="4" customWidth="1"/>
    <col min="3" max="12" width="7.28515625" style="4" customWidth="1"/>
    <col min="13" max="13" width="5.7109375" style="4" customWidth="1"/>
    <col min="14" max="15" width="8.7109375" style="4"/>
    <col min="16" max="16384" width="8.7109375" style="12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6.75" customHeight="1" x14ac:dyDescent="0.25">
      <c r="A6" s="3"/>
      <c r="B6" s="131" t="s">
        <v>104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"/>
    </row>
    <row r="7" spans="1:13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2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2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2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2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21" ht="7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21" ht="18.75" customHeight="1" x14ac:dyDescent="0.25">
      <c r="A22" s="3"/>
      <c r="B22" s="132" t="s">
        <v>57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4"/>
      <c r="M22" s="3"/>
    </row>
    <row r="23" spans="1:21" ht="7.5" customHeight="1" x14ac:dyDescent="0.25">
      <c r="A23" s="3"/>
      <c r="B23" s="13"/>
      <c r="C23" s="13"/>
      <c r="D23" s="13"/>
      <c r="E23" s="14"/>
      <c r="F23" s="3"/>
      <c r="G23" s="3"/>
      <c r="H23" s="3"/>
      <c r="I23" s="3"/>
      <c r="J23" s="3"/>
      <c r="K23" s="3"/>
      <c r="L23" s="3"/>
      <c r="M23" s="3"/>
    </row>
    <row r="24" spans="1:21" ht="18.75" customHeight="1" x14ac:dyDescent="0.25">
      <c r="A24" s="3"/>
      <c r="B24" s="44"/>
      <c r="C24" s="45" t="s">
        <v>6</v>
      </c>
      <c r="D24" s="45" t="s">
        <v>16</v>
      </c>
      <c r="E24" s="45" t="s">
        <v>17</v>
      </c>
      <c r="F24" s="45" t="s">
        <v>46</v>
      </c>
      <c r="G24" s="45" t="s">
        <v>47</v>
      </c>
      <c r="H24" s="45" t="s">
        <v>48</v>
      </c>
      <c r="I24" s="45" t="s">
        <v>105</v>
      </c>
      <c r="J24" s="45" t="s">
        <v>106</v>
      </c>
      <c r="K24" s="45" t="s">
        <v>107</v>
      </c>
      <c r="L24" s="45" t="s">
        <v>7</v>
      </c>
      <c r="M24" s="15"/>
    </row>
    <row r="25" spans="1:21" s="23" customFormat="1" ht="15.75" customHeight="1" x14ac:dyDescent="0.25">
      <c r="A25" s="19"/>
      <c r="B25" s="20" t="s">
        <v>22</v>
      </c>
      <c r="C25" s="25">
        <f t="shared" ref="C25:H25" si="0">SUM(C29,C26)</f>
        <v>32</v>
      </c>
      <c r="D25" s="25">
        <f t="shared" si="0"/>
        <v>42</v>
      </c>
      <c r="E25" s="25">
        <f t="shared" si="0"/>
        <v>19</v>
      </c>
      <c r="F25" s="25">
        <f t="shared" si="0"/>
        <v>20</v>
      </c>
      <c r="G25" s="25">
        <f t="shared" si="0"/>
        <v>18</v>
      </c>
      <c r="H25" s="25">
        <f t="shared" si="0"/>
        <v>31</v>
      </c>
      <c r="I25" s="25">
        <f t="shared" ref="I25:K25" si="1">SUM(I29,I26)</f>
        <v>36</v>
      </c>
      <c r="J25" s="25">
        <f t="shared" si="1"/>
        <v>3</v>
      </c>
      <c r="K25" s="25">
        <f t="shared" si="1"/>
        <v>12</v>
      </c>
      <c r="L25" s="25">
        <f>SUM(L29,L26)</f>
        <v>213</v>
      </c>
      <c r="M25" s="15"/>
      <c r="N25" s="4"/>
      <c r="O25" s="4"/>
      <c r="P25" s="22"/>
      <c r="Q25" s="22"/>
      <c r="R25" s="22"/>
      <c r="S25" s="22"/>
      <c r="T25" s="22"/>
      <c r="U25" s="22"/>
    </row>
    <row r="26" spans="1:21" s="23" customFormat="1" ht="15.75" customHeight="1" x14ac:dyDescent="0.25">
      <c r="A26" s="19"/>
      <c r="B26" s="24" t="s">
        <v>18</v>
      </c>
      <c r="C26" s="51">
        <f t="shared" ref="C26:H26" si="2">SUM(C27:C28)</f>
        <v>22</v>
      </c>
      <c r="D26" s="51">
        <f t="shared" si="2"/>
        <v>16</v>
      </c>
      <c r="E26" s="51">
        <f t="shared" si="2"/>
        <v>11</v>
      </c>
      <c r="F26" s="51">
        <f t="shared" si="2"/>
        <v>10</v>
      </c>
      <c r="G26" s="51">
        <f t="shared" si="2"/>
        <v>13</v>
      </c>
      <c r="H26" s="51">
        <f t="shared" si="2"/>
        <v>23</v>
      </c>
      <c r="I26" s="51">
        <f t="shared" ref="I26:K26" si="3">SUM(I27:I28)</f>
        <v>22</v>
      </c>
      <c r="J26" s="51">
        <f t="shared" si="3"/>
        <v>3</v>
      </c>
      <c r="K26" s="51">
        <f t="shared" si="3"/>
        <v>7</v>
      </c>
      <c r="L26" s="25">
        <f t="shared" ref="L26:L37" si="4">SUM(C26:K26)</f>
        <v>127</v>
      </c>
      <c r="M26" s="15"/>
      <c r="N26" s="103"/>
      <c r="O26" s="4"/>
      <c r="P26" s="26"/>
      <c r="Q26" s="26"/>
      <c r="R26" s="26"/>
      <c r="S26" s="26"/>
      <c r="T26" s="26"/>
      <c r="U26" s="26"/>
    </row>
    <row r="27" spans="1:21" s="23" customFormat="1" ht="15.75" customHeight="1" x14ac:dyDescent="0.25">
      <c r="A27" s="19"/>
      <c r="B27" s="27" t="s">
        <v>9</v>
      </c>
      <c r="C27" s="102">
        <v>7</v>
      </c>
      <c r="D27" s="102">
        <v>4</v>
      </c>
      <c r="E27" s="102">
        <v>2</v>
      </c>
      <c r="F27" s="102">
        <v>5</v>
      </c>
      <c r="G27" s="102">
        <v>4</v>
      </c>
      <c r="H27" s="102">
        <v>1</v>
      </c>
      <c r="I27" s="102">
        <v>16</v>
      </c>
      <c r="J27" s="102">
        <v>0</v>
      </c>
      <c r="K27" s="102">
        <v>7</v>
      </c>
      <c r="L27" s="25">
        <f t="shared" si="4"/>
        <v>46</v>
      </c>
      <c r="M27" s="15"/>
      <c r="N27" s="4"/>
      <c r="O27" s="4"/>
      <c r="P27" s="26"/>
      <c r="Q27" s="26"/>
      <c r="R27" s="26"/>
      <c r="S27" s="26"/>
      <c r="T27" s="26"/>
      <c r="U27" s="26"/>
    </row>
    <row r="28" spans="1:21" s="23" customFormat="1" ht="15.75" customHeight="1" x14ac:dyDescent="0.25">
      <c r="A28" s="19"/>
      <c r="B28" s="27" t="s">
        <v>10</v>
      </c>
      <c r="C28" s="102">
        <v>15</v>
      </c>
      <c r="D28" s="102">
        <v>12</v>
      </c>
      <c r="E28" s="102">
        <v>9</v>
      </c>
      <c r="F28" s="102">
        <v>5</v>
      </c>
      <c r="G28" s="102">
        <v>9</v>
      </c>
      <c r="H28" s="102">
        <v>22</v>
      </c>
      <c r="I28" s="102">
        <v>6</v>
      </c>
      <c r="J28" s="102">
        <v>3</v>
      </c>
      <c r="K28" s="102">
        <v>0</v>
      </c>
      <c r="L28" s="25">
        <f t="shared" si="4"/>
        <v>81</v>
      </c>
      <c r="M28" s="15"/>
      <c r="N28" s="4"/>
      <c r="O28" s="4"/>
      <c r="P28" s="26"/>
      <c r="Q28" s="26"/>
      <c r="R28" s="26"/>
      <c r="S28" s="26"/>
      <c r="T28" s="26"/>
      <c r="U28" s="26"/>
    </row>
    <row r="29" spans="1:21" s="23" customFormat="1" ht="15.75" customHeight="1" x14ac:dyDescent="0.25">
      <c r="A29" s="19"/>
      <c r="B29" s="24" t="s">
        <v>23</v>
      </c>
      <c r="C29" s="102">
        <f t="shared" ref="C29:H29" si="5">SUM(C30:C31)</f>
        <v>10</v>
      </c>
      <c r="D29" s="102">
        <f t="shared" si="5"/>
        <v>26</v>
      </c>
      <c r="E29" s="102">
        <f t="shared" si="5"/>
        <v>8</v>
      </c>
      <c r="F29" s="102">
        <f t="shared" si="5"/>
        <v>10</v>
      </c>
      <c r="G29" s="102">
        <f t="shared" si="5"/>
        <v>5</v>
      </c>
      <c r="H29" s="102">
        <f t="shared" si="5"/>
        <v>8</v>
      </c>
      <c r="I29" s="102">
        <f t="shared" ref="I29:K29" si="6">SUM(I30:I31)</f>
        <v>14</v>
      </c>
      <c r="J29" s="102">
        <f t="shared" si="6"/>
        <v>0</v>
      </c>
      <c r="K29" s="102">
        <f t="shared" si="6"/>
        <v>5</v>
      </c>
      <c r="L29" s="25">
        <f t="shared" si="4"/>
        <v>86</v>
      </c>
      <c r="M29" s="15"/>
      <c r="N29" s="4"/>
      <c r="O29" s="4"/>
      <c r="P29" s="26"/>
      <c r="Q29" s="26"/>
      <c r="R29" s="26"/>
      <c r="S29" s="26"/>
      <c r="T29" s="26"/>
      <c r="U29" s="26"/>
    </row>
    <row r="30" spans="1:21" s="23" customFormat="1" ht="15.75" customHeight="1" x14ac:dyDescent="0.25">
      <c r="A30" s="19"/>
      <c r="B30" s="27" t="s">
        <v>9</v>
      </c>
      <c r="C30" s="102">
        <v>8</v>
      </c>
      <c r="D30" s="102">
        <v>17</v>
      </c>
      <c r="E30" s="102">
        <v>8</v>
      </c>
      <c r="F30" s="102">
        <v>10</v>
      </c>
      <c r="G30" s="102">
        <v>4</v>
      </c>
      <c r="H30" s="102">
        <v>4</v>
      </c>
      <c r="I30" s="102">
        <v>6</v>
      </c>
      <c r="J30" s="102">
        <v>0</v>
      </c>
      <c r="K30" s="102">
        <v>3</v>
      </c>
      <c r="L30" s="25">
        <f t="shared" si="4"/>
        <v>60</v>
      </c>
      <c r="M30" s="15"/>
      <c r="N30" s="4"/>
      <c r="O30" s="4"/>
      <c r="P30" s="26"/>
      <c r="Q30" s="26"/>
      <c r="R30" s="26"/>
      <c r="S30" s="26"/>
      <c r="T30" s="26"/>
      <c r="U30" s="26"/>
    </row>
    <row r="31" spans="1:21" s="23" customFormat="1" ht="15.75" customHeight="1" x14ac:dyDescent="0.25">
      <c r="A31" s="19"/>
      <c r="B31" s="27" t="s">
        <v>10</v>
      </c>
      <c r="C31" s="102">
        <v>2</v>
      </c>
      <c r="D31" s="102">
        <v>9</v>
      </c>
      <c r="E31" s="102">
        <v>0</v>
      </c>
      <c r="F31" s="102">
        <v>0</v>
      </c>
      <c r="G31" s="102">
        <v>1</v>
      </c>
      <c r="H31" s="102">
        <v>4</v>
      </c>
      <c r="I31" s="102">
        <v>8</v>
      </c>
      <c r="J31" s="102">
        <v>0</v>
      </c>
      <c r="K31" s="102">
        <v>2</v>
      </c>
      <c r="L31" s="25">
        <f t="shared" si="4"/>
        <v>26</v>
      </c>
      <c r="M31" s="15"/>
      <c r="N31" s="4"/>
      <c r="O31" s="4"/>
      <c r="P31" s="26"/>
      <c r="Q31" s="26"/>
      <c r="R31" s="26"/>
      <c r="S31" s="26"/>
      <c r="T31" s="26"/>
      <c r="U31" s="26"/>
    </row>
    <row r="32" spans="1:21" s="23" customFormat="1" ht="15.75" customHeight="1" x14ac:dyDescent="0.25">
      <c r="A32" s="19"/>
      <c r="B32" s="20" t="s">
        <v>24</v>
      </c>
      <c r="C32" s="99">
        <f t="shared" ref="C32:H32" si="7">SUM(C33:C34)</f>
        <v>2</v>
      </c>
      <c r="D32" s="99">
        <f t="shared" si="7"/>
        <v>4</v>
      </c>
      <c r="E32" s="99">
        <f t="shared" si="7"/>
        <v>4</v>
      </c>
      <c r="F32" s="99">
        <f t="shared" si="7"/>
        <v>2</v>
      </c>
      <c r="G32" s="99">
        <f t="shared" si="7"/>
        <v>2</v>
      </c>
      <c r="H32" s="99">
        <f t="shared" si="7"/>
        <v>3</v>
      </c>
      <c r="I32" s="99">
        <f t="shared" ref="I32:K32" si="8">SUM(I33:I34)</f>
        <v>3</v>
      </c>
      <c r="J32" s="99">
        <f t="shared" si="8"/>
        <v>0</v>
      </c>
      <c r="K32" s="99">
        <f t="shared" si="8"/>
        <v>1</v>
      </c>
      <c r="L32" s="25">
        <f t="shared" si="4"/>
        <v>21</v>
      </c>
      <c r="M32" s="15"/>
      <c r="N32" s="4"/>
      <c r="O32" s="4"/>
      <c r="P32" s="26"/>
      <c r="Q32" s="26"/>
      <c r="R32" s="26"/>
      <c r="S32" s="26"/>
      <c r="T32" s="26"/>
      <c r="U32" s="26"/>
    </row>
    <row r="33" spans="1:21" s="23" customFormat="1" ht="15.75" customHeight="1" x14ac:dyDescent="0.25">
      <c r="A33" s="19"/>
      <c r="B33" s="24" t="s">
        <v>9</v>
      </c>
      <c r="C33" s="100">
        <v>1</v>
      </c>
      <c r="D33" s="100">
        <v>2</v>
      </c>
      <c r="E33" s="100">
        <v>4</v>
      </c>
      <c r="F33" s="100">
        <v>2</v>
      </c>
      <c r="G33" s="100">
        <v>2</v>
      </c>
      <c r="H33" s="100">
        <v>3</v>
      </c>
      <c r="I33" s="100">
        <v>3</v>
      </c>
      <c r="J33" s="100">
        <v>0</v>
      </c>
      <c r="K33" s="100">
        <v>1</v>
      </c>
      <c r="L33" s="25">
        <f t="shared" si="4"/>
        <v>18</v>
      </c>
      <c r="M33" s="15"/>
      <c r="N33" s="4"/>
      <c r="O33" s="4"/>
      <c r="P33" s="26"/>
      <c r="Q33" s="26"/>
      <c r="R33" s="26"/>
      <c r="S33" s="26"/>
      <c r="T33" s="26"/>
      <c r="U33" s="26"/>
    </row>
    <row r="34" spans="1:21" s="23" customFormat="1" ht="15.75" customHeight="1" x14ac:dyDescent="0.25">
      <c r="A34" s="19"/>
      <c r="B34" s="24" t="s">
        <v>10</v>
      </c>
      <c r="C34" s="100">
        <v>1</v>
      </c>
      <c r="D34" s="100">
        <v>2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25">
        <f t="shared" si="4"/>
        <v>3</v>
      </c>
      <c r="M34" s="15"/>
      <c r="N34" s="4"/>
      <c r="O34" s="4"/>
      <c r="P34" s="22"/>
      <c r="Q34" s="22"/>
      <c r="R34" s="22"/>
      <c r="S34" s="22"/>
      <c r="T34" s="22"/>
      <c r="U34" s="22"/>
    </row>
    <row r="35" spans="1:21" s="23" customFormat="1" ht="15.75" customHeight="1" x14ac:dyDescent="0.25">
      <c r="A35" s="19"/>
      <c r="B35" s="118" t="s">
        <v>8</v>
      </c>
      <c r="C35" s="99">
        <f t="shared" ref="C35:H35" si="9">SUM(C36:C37)</f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9">
        <f t="shared" si="9"/>
        <v>0</v>
      </c>
      <c r="H35" s="99">
        <f t="shared" si="9"/>
        <v>0</v>
      </c>
      <c r="I35" s="99">
        <f t="shared" ref="I35:K35" si="10">SUM(I36:I37)</f>
        <v>4</v>
      </c>
      <c r="J35" s="99">
        <f t="shared" si="10"/>
        <v>0</v>
      </c>
      <c r="K35" s="99">
        <f t="shared" si="10"/>
        <v>0</v>
      </c>
      <c r="L35" s="25">
        <f t="shared" si="4"/>
        <v>4</v>
      </c>
      <c r="M35" s="15"/>
      <c r="N35" s="4"/>
      <c r="O35" s="4"/>
      <c r="P35" s="26"/>
      <c r="Q35" s="26"/>
      <c r="R35" s="26"/>
      <c r="S35" s="26"/>
      <c r="T35" s="26"/>
      <c r="U35" s="26"/>
    </row>
    <row r="36" spans="1:21" s="23" customFormat="1" ht="15.75" customHeight="1" x14ac:dyDescent="0.25">
      <c r="A36" s="19"/>
      <c r="B36" s="24" t="s">
        <v>9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4</v>
      </c>
      <c r="J36" s="100">
        <v>0</v>
      </c>
      <c r="K36" s="100">
        <v>0</v>
      </c>
      <c r="L36" s="25">
        <f t="shared" si="4"/>
        <v>4</v>
      </c>
      <c r="M36" s="15"/>
      <c r="N36" s="4"/>
      <c r="O36" s="4"/>
      <c r="P36" s="26"/>
      <c r="Q36" s="26"/>
      <c r="R36" s="26"/>
      <c r="S36" s="26"/>
      <c r="T36" s="26"/>
      <c r="U36" s="26"/>
    </row>
    <row r="37" spans="1:21" s="23" customFormat="1" ht="15.75" customHeight="1" x14ac:dyDescent="0.25">
      <c r="A37" s="19"/>
      <c r="B37" s="24" t="s">
        <v>10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25">
        <f t="shared" si="4"/>
        <v>0</v>
      </c>
      <c r="M37" s="15"/>
      <c r="N37" s="4"/>
      <c r="O37" s="4"/>
      <c r="P37" s="22"/>
      <c r="Q37" s="22"/>
      <c r="R37" s="22"/>
      <c r="S37" s="22"/>
      <c r="T37" s="22"/>
      <c r="U37" s="22"/>
    </row>
    <row r="38" spans="1:21" s="23" customFormat="1" ht="15.75" customHeight="1" x14ac:dyDescent="0.25">
      <c r="A38" s="19"/>
      <c r="B38" s="29" t="s">
        <v>19</v>
      </c>
      <c r="C38" s="25">
        <f t="shared" ref="C38:H38" si="11">+C25+C32+C35</f>
        <v>34</v>
      </c>
      <c r="D38" s="25">
        <f t="shared" si="11"/>
        <v>46</v>
      </c>
      <c r="E38" s="25">
        <f t="shared" si="11"/>
        <v>23</v>
      </c>
      <c r="F38" s="25">
        <f t="shared" si="11"/>
        <v>22</v>
      </c>
      <c r="G38" s="25">
        <f t="shared" si="11"/>
        <v>20</v>
      </c>
      <c r="H38" s="25">
        <f t="shared" si="11"/>
        <v>34</v>
      </c>
      <c r="I38" s="25">
        <f t="shared" ref="I38:K38" si="12">+I25+I32+I35</f>
        <v>43</v>
      </c>
      <c r="J38" s="25">
        <f t="shared" si="12"/>
        <v>3</v>
      </c>
      <c r="K38" s="25">
        <f t="shared" si="12"/>
        <v>13</v>
      </c>
      <c r="L38" s="25">
        <f t="shared" ref="L38" si="13">+L25+L32+L35</f>
        <v>238</v>
      </c>
      <c r="M38" s="15"/>
      <c r="N38" s="4"/>
      <c r="O38" s="4"/>
      <c r="P38" s="22"/>
      <c r="Q38" s="22"/>
      <c r="R38" s="22"/>
      <c r="S38" s="22"/>
      <c r="T38" s="22"/>
      <c r="U38" s="22"/>
    </row>
    <row r="39" spans="1:21" s="26" customFormat="1" ht="15.75" customHeight="1" x14ac:dyDescent="0.25">
      <c r="A39" s="30"/>
      <c r="B39" s="31" t="s">
        <v>9</v>
      </c>
      <c r="C39" s="25">
        <f t="shared" ref="C39:H39" si="14">+C27+C30+C33+C36</f>
        <v>16</v>
      </c>
      <c r="D39" s="25">
        <f t="shared" si="14"/>
        <v>23</v>
      </c>
      <c r="E39" s="25">
        <f t="shared" si="14"/>
        <v>14</v>
      </c>
      <c r="F39" s="25">
        <f t="shared" si="14"/>
        <v>17</v>
      </c>
      <c r="G39" s="25">
        <f t="shared" si="14"/>
        <v>10</v>
      </c>
      <c r="H39" s="25">
        <f t="shared" si="14"/>
        <v>8</v>
      </c>
      <c r="I39" s="25">
        <f t="shared" ref="I39:K39" si="15">+I27+I30+I33+I36</f>
        <v>29</v>
      </c>
      <c r="J39" s="25">
        <f t="shared" si="15"/>
        <v>0</v>
      </c>
      <c r="K39" s="25">
        <f t="shared" si="15"/>
        <v>11</v>
      </c>
      <c r="L39" s="25">
        <f t="shared" ref="L39:L40" si="16">+L27+L30+L33+L36</f>
        <v>128</v>
      </c>
      <c r="M39" s="15"/>
      <c r="N39" s="4"/>
      <c r="O39" s="4"/>
      <c r="P39" s="22"/>
      <c r="Q39" s="22"/>
      <c r="R39" s="22"/>
      <c r="S39" s="22"/>
      <c r="T39" s="22"/>
      <c r="U39" s="22"/>
    </row>
    <row r="40" spans="1:21" s="33" customFormat="1" ht="15.75" customHeight="1" thickBot="1" x14ac:dyDescent="0.3">
      <c r="A40" s="32"/>
      <c r="B40" s="49" t="s">
        <v>10</v>
      </c>
      <c r="C40" s="50">
        <f t="shared" ref="C40:H40" si="17">+C28+C31+C34+C37</f>
        <v>18</v>
      </c>
      <c r="D40" s="50">
        <f t="shared" si="17"/>
        <v>23</v>
      </c>
      <c r="E40" s="50">
        <f t="shared" si="17"/>
        <v>9</v>
      </c>
      <c r="F40" s="50">
        <f t="shared" si="17"/>
        <v>5</v>
      </c>
      <c r="G40" s="50">
        <f t="shared" si="17"/>
        <v>10</v>
      </c>
      <c r="H40" s="50">
        <f t="shared" si="17"/>
        <v>26</v>
      </c>
      <c r="I40" s="50">
        <f t="shared" ref="I40:K40" si="18">+I28+I31+I34+I37</f>
        <v>14</v>
      </c>
      <c r="J40" s="50">
        <f t="shared" si="18"/>
        <v>3</v>
      </c>
      <c r="K40" s="50">
        <f t="shared" si="18"/>
        <v>2</v>
      </c>
      <c r="L40" s="50">
        <f t="shared" si="16"/>
        <v>110</v>
      </c>
      <c r="M40" s="15"/>
      <c r="N40" s="4"/>
      <c r="O40" s="4"/>
      <c r="P40" s="22"/>
      <c r="Q40" s="22"/>
      <c r="R40" s="22"/>
      <c r="S40" s="22"/>
      <c r="T40" s="22"/>
      <c r="U40" s="22"/>
    </row>
    <row r="41" spans="1:21" ht="12.75" customHeight="1" x14ac:dyDescent="0.25">
      <c r="A41" s="3"/>
      <c r="B41" s="62" t="s">
        <v>20</v>
      </c>
      <c r="C41" s="34"/>
      <c r="D41" s="35"/>
      <c r="E41" s="36"/>
      <c r="F41" s="3"/>
      <c r="G41" s="3"/>
      <c r="H41" s="35"/>
      <c r="I41" s="35"/>
      <c r="J41" s="35"/>
      <c r="K41" s="35"/>
      <c r="L41" s="3"/>
      <c r="M41" s="15"/>
    </row>
    <row r="42" spans="1:2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"/>
      <c r="M42" s="3"/>
    </row>
    <row r="43" spans="1:21" ht="6" customHeigh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"/>
      <c r="M43" s="3"/>
    </row>
    <row r="44" spans="1:2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"/>
      <c r="M44" s="3"/>
    </row>
    <row r="45" spans="1:21" ht="24.75" customHeigh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"/>
      <c r="M45" s="3"/>
    </row>
    <row r="46" spans="1:21" ht="24.75" customHeigh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"/>
      <c r="M46" s="3"/>
    </row>
    <row r="47" spans="1:21" ht="24.75" customHeigh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"/>
      <c r="M47" s="3"/>
    </row>
    <row r="48" spans="1:21" x14ac:dyDescent="0.25">
      <c r="A48" s="3"/>
      <c r="B48" s="37"/>
      <c r="C48" s="37"/>
      <c r="D48" s="38"/>
      <c r="E48" s="38"/>
      <c r="F48" s="38"/>
      <c r="G48" s="38"/>
      <c r="H48" s="38"/>
      <c r="I48" s="38"/>
      <c r="J48" s="38"/>
      <c r="K48" s="38"/>
      <c r="L48" s="3"/>
      <c r="M48" s="3"/>
    </row>
    <row r="49" spans="1:13" x14ac:dyDescent="0.25">
      <c r="A49" s="3"/>
      <c r="B49" s="34"/>
      <c r="C49" s="34"/>
      <c r="D49" s="34"/>
      <c r="E49" s="39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3"/>
      <c r="M51" s="3"/>
    </row>
    <row r="52" spans="1:13" x14ac:dyDescent="0.25">
      <c r="A52" s="3"/>
      <c r="B52" s="13"/>
      <c r="C52" s="13"/>
      <c r="D52" s="13"/>
      <c r="E52" s="41"/>
      <c r="F52" s="3"/>
      <c r="G52" s="3"/>
      <c r="H52" s="3"/>
      <c r="I52" s="3"/>
      <c r="J52" s="3"/>
      <c r="K52" s="3"/>
      <c r="L52" s="3"/>
      <c r="M52" s="3"/>
    </row>
    <row r="53" spans="1:13" ht="16.5" customHeight="1" x14ac:dyDescent="0.25">
      <c r="A53" s="3"/>
      <c r="B53" s="42"/>
      <c r="C53" s="42"/>
      <c r="D53" s="43"/>
      <c r="E53" s="43"/>
      <c r="F53" s="43"/>
      <c r="G53" s="43"/>
      <c r="H53" s="43"/>
      <c r="I53" s="43"/>
      <c r="J53" s="43"/>
      <c r="K53" s="43"/>
      <c r="L53" s="3"/>
      <c r="M53" s="3"/>
    </row>
    <row r="54" spans="1:13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"/>
      <c r="M54" s="3"/>
    </row>
    <row r="56" spans="1:13" ht="15" customHeight="1" x14ac:dyDescent="0.25"/>
  </sheetData>
  <mergeCells count="2">
    <mergeCell ref="B6:L6"/>
    <mergeCell ref="B22:L22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3928-EC93-47D1-B1AB-5D60C2E831E8}">
  <dimension ref="A1:U57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27.85546875" style="4" customWidth="1"/>
    <col min="3" max="12" width="6.7109375" style="4" customWidth="1"/>
    <col min="13" max="13" width="5.7109375" style="4" customWidth="1"/>
    <col min="14" max="15" width="8.7109375" style="4"/>
    <col min="16" max="16384" width="8.7109375" style="12"/>
  </cols>
  <sheetData>
    <row r="1" spans="1:2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ht="36.75" customHeight="1" x14ac:dyDescent="0.25">
      <c r="A6" s="3"/>
      <c r="B6" s="131" t="s">
        <v>104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"/>
    </row>
    <row r="7" spans="1:21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18.75" customHeight="1" x14ac:dyDescent="0.25">
      <c r="A8" s="3"/>
      <c r="B8" s="132" t="s">
        <v>58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3"/>
    </row>
    <row r="9" spans="1:21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</row>
    <row r="10" spans="1:21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46</v>
      </c>
      <c r="G10" s="45" t="s">
        <v>47</v>
      </c>
      <c r="H10" s="45" t="s">
        <v>48</v>
      </c>
      <c r="I10" s="45" t="s">
        <v>105</v>
      </c>
      <c r="J10" s="45" t="s">
        <v>106</v>
      </c>
      <c r="K10" s="45" t="s">
        <v>107</v>
      </c>
      <c r="L10" s="45" t="s">
        <v>7</v>
      </c>
      <c r="M10" s="15"/>
    </row>
    <row r="11" spans="1:21" s="23" customFormat="1" x14ac:dyDescent="0.25">
      <c r="A11" s="19"/>
      <c r="B11" s="117" t="s">
        <v>66</v>
      </c>
      <c r="C11" s="25">
        <f t="shared" ref="C11:H11" si="0">SUM(C12:C15)</f>
        <v>6</v>
      </c>
      <c r="D11" s="25">
        <f t="shared" si="0"/>
        <v>5</v>
      </c>
      <c r="E11" s="25">
        <f t="shared" si="0"/>
        <v>6</v>
      </c>
      <c r="F11" s="25">
        <f t="shared" si="0"/>
        <v>3</v>
      </c>
      <c r="G11" s="25">
        <f t="shared" si="0"/>
        <v>6</v>
      </c>
      <c r="H11" s="25">
        <f t="shared" si="0"/>
        <v>2</v>
      </c>
      <c r="I11" s="25">
        <f t="shared" ref="I11:K11" si="1">SUM(I12:I15)</f>
        <v>3</v>
      </c>
      <c r="J11" s="25">
        <f t="shared" si="1"/>
        <v>0</v>
      </c>
      <c r="K11" s="25">
        <f t="shared" si="1"/>
        <v>3</v>
      </c>
      <c r="L11" s="53">
        <f>SUM(C11:K11)</f>
        <v>34</v>
      </c>
      <c r="M11" s="15"/>
      <c r="N11" s="4"/>
      <c r="O11" s="4"/>
      <c r="P11" s="22"/>
      <c r="Q11" s="22"/>
      <c r="R11" s="22"/>
      <c r="S11" s="22"/>
      <c r="T11" s="22"/>
      <c r="U11" s="22"/>
    </row>
    <row r="12" spans="1:21" s="23" customFormat="1" x14ac:dyDescent="0.25">
      <c r="A12" s="19"/>
      <c r="B12" s="123" t="s">
        <v>25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53">
        <f>SUM(C12:K12)</f>
        <v>0</v>
      </c>
      <c r="M12" s="15"/>
      <c r="N12" s="4"/>
      <c r="O12" s="4"/>
      <c r="P12" s="26"/>
      <c r="Q12" s="26"/>
      <c r="R12" s="26"/>
      <c r="S12" s="26"/>
      <c r="T12" s="26"/>
      <c r="U12" s="26"/>
    </row>
    <row r="13" spans="1:21" s="23" customFormat="1" x14ac:dyDescent="0.25">
      <c r="A13" s="19"/>
      <c r="B13" s="24" t="s">
        <v>26</v>
      </c>
      <c r="C13" s="100">
        <v>1</v>
      </c>
      <c r="D13" s="100">
        <v>0</v>
      </c>
      <c r="E13" s="100">
        <v>1</v>
      </c>
      <c r="F13" s="100">
        <v>1</v>
      </c>
      <c r="G13" s="100">
        <v>4</v>
      </c>
      <c r="H13" s="100">
        <v>1</v>
      </c>
      <c r="I13" s="100">
        <v>0</v>
      </c>
      <c r="J13" s="100">
        <v>0</v>
      </c>
      <c r="K13" s="100">
        <v>2</v>
      </c>
      <c r="L13" s="53">
        <f>SUM(C13:K13)</f>
        <v>10</v>
      </c>
      <c r="M13" s="15"/>
      <c r="N13" s="4"/>
      <c r="O13" s="4"/>
      <c r="P13" s="26"/>
      <c r="Q13" s="26"/>
      <c r="R13" s="26"/>
      <c r="S13" s="26"/>
      <c r="T13" s="26"/>
      <c r="U13" s="26"/>
    </row>
    <row r="14" spans="1:21" s="23" customFormat="1" x14ac:dyDescent="0.25">
      <c r="A14" s="19"/>
      <c r="B14" s="24" t="s">
        <v>27</v>
      </c>
      <c r="C14" s="100">
        <v>1</v>
      </c>
      <c r="D14" s="100">
        <v>1</v>
      </c>
      <c r="E14" s="100">
        <v>3</v>
      </c>
      <c r="F14" s="100">
        <v>2</v>
      </c>
      <c r="G14" s="100">
        <v>2</v>
      </c>
      <c r="H14" s="100">
        <v>1</v>
      </c>
      <c r="I14" s="100">
        <v>3</v>
      </c>
      <c r="J14" s="100">
        <v>0</v>
      </c>
      <c r="K14" s="100">
        <v>1</v>
      </c>
      <c r="L14" s="53">
        <f>SUM(C14:K14)</f>
        <v>14</v>
      </c>
      <c r="M14" s="15"/>
      <c r="N14" s="4"/>
      <c r="O14" s="4"/>
      <c r="P14" s="26"/>
      <c r="Q14" s="26"/>
      <c r="R14" s="26"/>
      <c r="S14" s="26"/>
      <c r="T14" s="26"/>
      <c r="U14" s="26"/>
    </row>
    <row r="15" spans="1:21" s="23" customFormat="1" x14ac:dyDescent="0.25">
      <c r="A15" s="19"/>
      <c r="B15" s="24" t="s">
        <v>28</v>
      </c>
      <c r="C15" s="100">
        <v>4</v>
      </c>
      <c r="D15" s="100">
        <v>4</v>
      </c>
      <c r="E15" s="100">
        <v>2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53">
        <f>SUM(C15:K15)</f>
        <v>10</v>
      </c>
      <c r="M15" s="15"/>
      <c r="N15" s="4"/>
      <c r="O15" s="4"/>
      <c r="P15" s="26"/>
      <c r="Q15" s="26"/>
      <c r="R15" s="26"/>
      <c r="S15" s="26"/>
      <c r="T15" s="26"/>
      <c r="U15" s="26"/>
    </row>
    <row r="16" spans="1:21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53"/>
      <c r="M16" s="15"/>
      <c r="N16" s="4"/>
      <c r="O16" s="4"/>
      <c r="P16" s="26"/>
      <c r="Q16" s="26"/>
      <c r="R16" s="26"/>
      <c r="S16" s="26"/>
      <c r="T16" s="26"/>
      <c r="U16" s="26"/>
    </row>
    <row r="17" spans="1:21" s="23" customFormat="1" x14ac:dyDescent="0.25">
      <c r="A17" s="19"/>
      <c r="B17" s="20" t="s">
        <v>29</v>
      </c>
      <c r="C17" s="54">
        <f>+C23+C26+C29</f>
        <v>659</v>
      </c>
      <c r="D17" s="54">
        <f t="shared" ref="D17:H17" si="2">+D23+D26+D29</f>
        <v>99</v>
      </c>
      <c r="E17" s="54">
        <f t="shared" si="2"/>
        <v>216</v>
      </c>
      <c r="F17" s="54">
        <f t="shared" si="2"/>
        <v>130</v>
      </c>
      <c r="G17" s="54">
        <f t="shared" si="2"/>
        <v>232</v>
      </c>
      <c r="H17" s="54">
        <f t="shared" si="2"/>
        <v>90</v>
      </c>
      <c r="I17" s="54">
        <f t="shared" ref="I17:K17" si="3">+I23+I26+I29</f>
        <v>90</v>
      </c>
      <c r="J17" s="54">
        <f t="shared" si="3"/>
        <v>0</v>
      </c>
      <c r="K17" s="54">
        <f t="shared" si="3"/>
        <v>189</v>
      </c>
      <c r="L17" s="54">
        <f t="shared" ref="L17:L25" si="4">SUM(C17:K17)</f>
        <v>1705</v>
      </c>
      <c r="M17" s="15"/>
      <c r="N17" s="4"/>
      <c r="O17" s="4"/>
      <c r="P17" s="26"/>
      <c r="Q17" s="26"/>
      <c r="R17" s="26"/>
      <c r="S17" s="26"/>
      <c r="T17" s="26"/>
      <c r="U17" s="26"/>
    </row>
    <row r="18" spans="1:21" s="23" customFormat="1" x14ac:dyDescent="0.25">
      <c r="A18" s="19"/>
      <c r="B18" s="55" t="s">
        <v>9</v>
      </c>
      <c r="C18" s="54">
        <f>+C24+C27+C30</f>
        <v>277</v>
      </c>
      <c r="D18" s="54">
        <f t="shared" ref="D18:H18" si="5">+D24+D27+D30</f>
        <v>45</v>
      </c>
      <c r="E18" s="54">
        <f t="shared" si="5"/>
        <v>95</v>
      </c>
      <c r="F18" s="54">
        <f t="shared" si="5"/>
        <v>71</v>
      </c>
      <c r="G18" s="54">
        <f t="shared" si="5"/>
        <v>90</v>
      </c>
      <c r="H18" s="54">
        <f t="shared" si="5"/>
        <v>44</v>
      </c>
      <c r="I18" s="54">
        <f t="shared" ref="I18:K18" si="6">+I24+I27+I30</f>
        <v>40</v>
      </c>
      <c r="J18" s="54">
        <f t="shared" si="6"/>
        <v>0</v>
      </c>
      <c r="K18" s="54">
        <f t="shared" si="6"/>
        <v>61</v>
      </c>
      <c r="L18" s="54">
        <f t="shared" si="4"/>
        <v>723</v>
      </c>
      <c r="M18" s="15"/>
      <c r="N18" s="4"/>
      <c r="O18" s="4"/>
      <c r="P18" s="26"/>
      <c r="Q18" s="26"/>
      <c r="R18" s="26"/>
      <c r="S18" s="26"/>
      <c r="T18" s="26"/>
      <c r="U18" s="26"/>
    </row>
    <row r="19" spans="1:21" s="23" customFormat="1" x14ac:dyDescent="0.25">
      <c r="A19" s="19"/>
      <c r="B19" s="55" t="s">
        <v>10</v>
      </c>
      <c r="C19" s="54">
        <f>+C25+C28+C31</f>
        <v>382</v>
      </c>
      <c r="D19" s="54">
        <f t="shared" ref="D19:H19" si="7">+D25+D28+D31</f>
        <v>54</v>
      </c>
      <c r="E19" s="54">
        <f t="shared" si="7"/>
        <v>121</v>
      </c>
      <c r="F19" s="54">
        <f t="shared" si="7"/>
        <v>59</v>
      </c>
      <c r="G19" s="54">
        <f t="shared" si="7"/>
        <v>142</v>
      </c>
      <c r="H19" s="54">
        <f t="shared" si="7"/>
        <v>46</v>
      </c>
      <c r="I19" s="54">
        <f t="shared" ref="I19:K19" si="8">+I25+I28+I31</f>
        <v>50</v>
      </c>
      <c r="J19" s="54">
        <f t="shared" si="8"/>
        <v>0</v>
      </c>
      <c r="K19" s="54">
        <f t="shared" si="8"/>
        <v>128</v>
      </c>
      <c r="L19" s="54">
        <f t="shared" si="4"/>
        <v>982</v>
      </c>
      <c r="M19" s="15"/>
      <c r="N19" s="4"/>
      <c r="O19" s="4"/>
      <c r="P19" s="26"/>
      <c r="Q19" s="26"/>
      <c r="R19" s="26"/>
      <c r="S19" s="26"/>
      <c r="T19" s="26"/>
      <c r="U19" s="26"/>
    </row>
    <row r="20" spans="1:21" s="23" customFormat="1" x14ac:dyDescent="0.25">
      <c r="A20" s="19"/>
      <c r="B20" s="24" t="s">
        <v>30</v>
      </c>
      <c r="C20" s="105">
        <f>SUM(C21:C22)</f>
        <v>0</v>
      </c>
      <c r="D20" s="105">
        <f t="shared" ref="D20:H20" si="9">SUM(D21:D22)</f>
        <v>0</v>
      </c>
      <c r="E20" s="105">
        <f t="shared" si="9"/>
        <v>0</v>
      </c>
      <c r="F20" s="105">
        <f t="shared" si="9"/>
        <v>0</v>
      </c>
      <c r="G20" s="105">
        <f t="shared" si="9"/>
        <v>0</v>
      </c>
      <c r="H20" s="105">
        <f t="shared" si="9"/>
        <v>0</v>
      </c>
      <c r="I20" s="105">
        <f t="shared" ref="I20:K20" si="10">SUM(I21:I22)</f>
        <v>0</v>
      </c>
      <c r="J20" s="105">
        <f t="shared" si="10"/>
        <v>0</v>
      </c>
      <c r="K20" s="105">
        <f t="shared" si="10"/>
        <v>0</v>
      </c>
      <c r="L20" s="54">
        <f t="shared" si="4"/>
        <v>0</v>
      </c>
      <c r="M20" s="15"/>
      <c r="N20" s="58"/>
      <c r="O20" s="4"/>
      <c r="P20" s="26"/>
      <c r="Q20" s="26"/>
      <c r="R20" s="26"/>
      <c r="S20" s="26"/>
      <c r="T20" s="26"/>
      <c r="U20" s="26"/>
    </row>
    <row r="21" spans="1:21" s="23" customFormat="1" x14ac:dyDescent="0.25">
      <c r="A21" s="19"/>
      <c r="B21" s="27" t="s">
        <v>9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54">
        <f t="shared" si="4"/>
        <v>0</v>
      </c>
      <c r="M21" s="15"/>
      <c r="N21" s="4"/>
      <c r="O21" s="4"/>
      <c r="P21" s="26"/>
      <c r="Q21" s="26"/>
      <c r="R21" s="26"/>
      <c r="S21" s="26"/>
      <c r="T21" s="26"/>
      <c r="U21" s="26"/>
    </row>
    <row r="22" spans="1:21" s="23" customFormat="1" x14ac:dyDescent="0.25">
      <c r="A22" s="19"/>
      <c r="B22" s="27" t="s">
        <v>10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54">
        <f t="shared" si="4"/>
        <v>0</v>
      </c>
      <c r="M22" s="15"/>
      <c r="N22" s="4"/>
      <c r="O22" s="4"/>
      <c r="P22" s="22"/>
      <c r="Q22" s="22"/>
      <c r="R22" s="22"/>
      <c r="S22" s="22"/>
      <c r="T22" s="22"/>
      <c r="U22" s="22"/>
    </row>
    <row r="23" spans="1:21" s="23" customFormat="1" x14ac:dyDescent="0.25">
      <c r="A23" s="19"/>
      <c r="B23" s="24" t="s">
        <v>31</v>
      </c>
      <c r="C23" s="59">
        <f t="shared" ref="C23:H23" si="11">SUM(C24:C25)</f>
        <v>583</v>
      </c>
      <c r="D23" s="59">
        <f t="shared" si="11"/>
        <v>0</v>
      </c>
      <c r="E23" s="59">
        <f t="shared" si="11"/>
        <v>85</v>
      </c>
      <c r="F23" s="59">
        <f t="shared" si="11"/>
        <v>111</v>
      </c>
      <c r="G23" s="59">
        <f t="shared" si="11"/>
        <v>177</v>
      </c>
      <c r="H23" s="59">
        <f t="shared" si="11"/>
        <v>79</v>
      </c>
      <c r="I23" s="59">
        <f t="shared" ref="I23:K23" si="12">SUM(I24:I25)</f>
        <v>0</v>
      </c>
      <c r="J23" s="59">
        <f t="shared" si="12"/>
        <v>0</v>
      </c>
      <c r="K23" s="59">
        <f t="shared" si="12"/>
        <v>174</v>
      </c>
      <c r="L23" s="54">
        <f t="shared" si="4"/>
        <v>1209</v>
      </c>
      <c r="M23" s="15"/>
      <c r="N23" s="4"/>
      <c r="O23" s="4"/>
      <c r="P23" s="22"/>
      <c r="Q23" s="22"/>
      <c r="R23" s="22"/>
      <c r="S23" s="22"/>
      <c r="T23" s="22"/>
      <c r="U23" s="22"/>
    </row>
    <row r="24" spans="1:21" s="23" customFormat="1" x14ac:dyDescent="0.25">
      <c r="A24" s="19"/>
      <c r="B24" s="27" t="s">
        <v>9</v>
      </c>
      <c r="C24" s="100">
        <v>234</v>
      </c>
      <c r="D24" s="106">
        <v>0</v>
      </c>
      <c r="E24" s="100">
        <v>39</v>
      </c>
      <c r="F24" s="100">
        <v>62</v>
      </c>
      <c r="G24" s="106">
        <v>74</v>
      </c>
      <c r="H24" s="100">
        <v>36</v>
      </c>
      <c r="I24" s="100">
        <v>0</v>
      </c>
      <c r="J24" s="100">
        <v>0</v>
      </c>
      <c r="K24" s="100">
        <v>58</v>
      </c>
      <c r="L24" s="54">
        <f t="shared" si="4"/>
        <v>503</v>
      </c>
      <c r="M24" s="15"/>
      <c r="N24" s="4"/>
      <c r="O24" s="4"/>
      <c r="P24" s="22"/>
      <c r="Q24" s="22"/>
      <c r="R24" s="22"/>
      <c r="S24" s="22"/>
      <c r="T24" s="22"/>
      <c r="U24" s="22"/>
    </row>
    <row r="25" spans="1:21" s="26" customFormat="1" x14ac:dyDescent="0.25">
      <c r="A25" s="30"/>
      <c r="B25" s="27" t="s">
        <v>10</v>
      </c>
      <c r="C25" s="100">
        <v>349</v>
      </c>
      <c r="D25" s="106">
        <v>0</v>
      </c>
      <c r="E25" s="100">
        <v>46</v>
      </c>
      <c r="F25" s="100">
        <v>49</v>
      </c>
      <c r="G25" s="106">
        <v>103</v>
      </c>
      <c r="H25" s="100">
        <v>43</v>
      </c>
      <c r="I25" s="100">
        <v>0</v>
      </c>
      <c r="J25" s="100">
        <v>0</v>
      </c>
      <c r="K25" s="100">
        <v>116</v>
      </c>
      <c r="L25" s="54">
        <f t="shared" si="4"/>
        <v>706</v>
      </c>
      <c r="M25" s="15"/>
      <c r="N25" s="4"/>
      <c r="O25" s="4"/>
      <c r="P25" s="22"/>
      <c r="Q25" s="22"/>
      <c r="R25" s="22"/>
      <c r="S25" s="22"/>
      <c r="T25" s="22"/>
      <c r="U25" s="22"/>
    </row>
    <row r="26" spans="1:21" s="33" customFormat="1" x14ac:dyDescent="0.25">
      <c r="A26" s="32"/>
      <c r="B26" s="24" t="s">
        <v>32</v>
      </c>
      <c r="C26" s="59">
        <f t="shared" ref="C26:H26" si="13">SUM(C27:C28)</f>
        <v>5</v>
      </c>
      <c r="D26" s="59">
        <f t="shared" si="13"/>
        <v>22</v>
      </c>
      <c r="E26" s="59">
        <f t="shared" si="13"/>
        <v>82</v>
      </c>
      <c r="F26" s="59">
        <f t="shared" si="13"/>
        <v>19</v>
      </c>
      <c r="G26" s="59">
        <f t="shared" si="13"/>
        <v>55</v>
      </c>
      <c r="H26" s="59">
        <f t="shared" si="13"/>
        <v>11</v>
      </c>
      <c r="I26" s="59">
        <f t="shared" ref="I26:K26" si="14">SUM(I27:I28)</f>
        <v>90</v>
      </c>
      <c r="J26" s="59">
        <f t="shared" si="14"/>
        <v>0</v>
      </c>
      <c r="K26" s="59">
        <f t="shared" si="14"/>
        <v>15</v>
      </c>
      <c r="L26" s="54">
        <f>+L27+L28</f>
        <v>299</v>
      </c>
      <c r="M26" s="15"/>
      <c r="N26" s="4"/>
      <c r="O26" s="4"/>
      <c r="P26" s="22"/>
      <c r="Q26" s="22"/>
      <c r="R26" s="22"/>
      <c r="S26" s="22"/>
      <c r="T26" s="22"/>
      <c r="U26" s="22"/>
    </row>
    <row r="27" spans="1:21" x14ac:dyDescent="0.25">
      <c r="A27" s="3"/>
      <c r="B27" s="27" t="s">
        <v>9</v>
      </c>
      <c r="C27" s="100">
        <v>2</v>
      </c>
      <c r="D27" s="106">
        <v>5</v>
      </c>
      <c r="E27" s="100">
        <v>38</v>
      </c>
      <c r="F27" s="100">
        <v>9</v>
      </c>
      <c r="G27" s="106">
        <v>16</v>
      </c>
      <c r="H27" s="100">
        <v>8</v>
      </c>
      <c r="I27" s="100">
        <v>40</v>
      </c>
      <c r="J27" s="106">
        <v>0</v>
      </c>
      <c r="K27" s="100">
        <v>3</v>
      </c>
      <c r="L27" s="54">
        <f>SUM(C27:K27)</f>
        <v>121</v>
      </c>
      <c r="M27" s="15"/>
    </row>
    <row r="28" spans="1:21" x14ac:dyDescent="0.25">
      <c r="A28" s="3"/>
      <c r="B28" s="27" t="s">
        <v>10</v>
      </c>
      <c r="C28" s="100">
        <v>3</v>
      </c>
      <c r="D28" s="106">
        <v>17</v>
      </c>
      <c r="E28" s="100">
        <v>44</v>
      </c>
      <c r="F28" s="100">
        <v>10</v>
      </c>
      <c r="G28" s="106">
        <v>39</v>
      </c>
      <c r="H28" s="100">
        <v>3</v>
      </c>
      <c r="I28" s="100">
        <v>50</v>
      </c>
      <c r="J28" s="106">
        <v>0</v>
      </c>
      <c r="K28" s="100">
        <v>12</v>
      </c>
      <c r="L28" s="54">
        <f>SUM(C28:K28)</f>
        <v>178</v>
      </c>
      <c r="M28" s="15"/>
    </row>
    <row r="29" spans="1:21" x14ac:dyDescent="0.25">
      <c r="A29" s="3"/>
      <c r="B29" s="24" t="s">
        <v>28</v>
      </c>
      <c r="C29" s="59">
        <f t="shared" ref="C29:H29" si="15">SUM(C30:C31)</f>
        <v>71</v>
      </c>
      <c r="D29" s="59">
        <f t="shared" si="15"/>
        <v>77</v>
      </c>
      <c r="E29" s="59">
        <f t="shared" si="15"/>
        <v>49</v>
      </c>
      <c r="F29" s="59">
        <f t="shared" si="15"/>
        <v>0</v>
      </c>
      <c r="G29" s="59">
        <f t="shared" si="15"/>
        <v>0</v>
      </c>
      <c r="H29" s="59">
        <f t="shared" si="15"/>
        <v>0</v>
      </c>
      <c r="I29" s="59">
        <f t="shared" ref="I29:K29" si="16">SUM(I30:I31)</f>
        <v>0</v>
      </c>
      <c r="J29" s="59">
        <f t="shared" si="16"/>
        <v>0</v>
      </c>
      <c r="K29" s="59">
        <f t="shared" si="16"/>
        <v>0</v>
      </c>
      <c r="L29" s="54">
        <f>+L30+L31</f>
        <v>197</v>
      </c>
      <c r="M29" s="15"/>
    </row>
    <row r="30" spans="1:21" x14ac:dyDescent="0.25">
      <c r="A30" s="3"/>
      <c r="B30" s="27" t="s">
        <v>9</v>
      </c>
      <c r="C30" s="107">
        <v>41</v>
      </c>
      <c r="D30" s="107">
        <v>40</v>
      </c>
      <c r="E30" s="107">
        <v>18</v>
      </c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54">
        <f>SUM(C30:K30)</f>
        <v>99</v>
      </c>
      <c r="M30" s="15"/>
    </row>
    <row r="31" spans="1:21" ht="15" thickBot="1" x14ac:dyDescent="0.3">
      <c r="A31" s="3"/>
      <c r="B31" s="63" t="s">
        <v>10</v>
      </c>
      <c r="C31" s="108">
        <v>30</v>
      </c>
      <c r="D31" s="108">
        <v>37</v>
      </c>
      <c r="E31" s="108">
        <v>31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64">
        <f>SUM(C31:K31)</f>
        <v>98</v>
      </c>
      <c r="M31" s="15"/>
    </row>
    <row r="32" spans="1:21" x14ac:dyDescent="0.2">
      <c r="A32" s="3"/>
      <c r="B32" s="104" t="s">
        <v>62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15"/>
    </row>
    <row r="33" spans="1:21" x14ac:dyDescent="0.25">
      <c r="A33" s="3"/>
      <c r="B33" s="52" t="s">
        <v>33</v>
      </c>
      <c r="C33" s="34"/>
      <c r="D33" s="35"/>
      <c r="E33" s="36"/>
      <c r="F33" s="3"/>
      <c r="G33" s="3"/>
      <c r="H33" s="35"/>
      <c r="I33" s="35"/>
      <c r="J33" s="35"/>
      <c r="K33" s="35"/>
      <c r="L33" s="3"/>
      <c r="M33" s="3"/>
    </row>
    <row r="34" spans="1:21" ht="24.75" customHeight="1" x14ac:dyDescent="0.25">
      <c r="A34" s="3"/>
      <c r="B34" s="34"/>
      <c r="C34" s="34"/>
      <c r="D34" s="35"/>
      <c r="E34" s="36"/>
      <c r="F34" s="3"/>
      <c r="G34" s="3"/>
      <c r="H34" s="35"/>
      <c r="I34" s="35"/>
      <c r="J34" s="35"/>
      <c r="K34" s="35"/>
      <c r="L34" s="3"/>
      <c r="M34" s="3"/>
    </row>
    <row r="35" spans="1:21" s="4" customFormat="1" x14ac:dyDescent="0.25">
      <c r="A35" s="3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"/>
      <c r="M35" s="3"/>
      <c r="P35" s="12"/>
      <c r="Q35" s="12"/>
      <c r="R35" s="12"/>
      <c r="S35" s="12"/>
      <c r="T35" s="12"/>
      <c r="U35" s="12"/>
    </row>
    <row r="36" spans="1:21" s="4" customFormat="1" x14ac:dyDescent="0.25">
      <c r="A36" s="3"/>
      <c r="B36" s="34"/>
      <c r="C36" s="34"/>
      <c r="D36" s="34"/>
      <c r="E36" s="39"/>
      <c r="F36" s="3"/>
      <c r="G36" s="3"/>
      <c r="H36" s="3"/>
      <c r="I36" s="3"/>
      <c r="J36" s="3"/>
      <c r="K36" s="3"/>
      <c r="L36" s="3"/>
      <c r="M36" s="3"/>
      <c r="P36" s="12"/>
      <c r="Q36" s="12"/>
      <c r="R36" s="12"/>
      <c r="S36" s="12"/>
      <c r="T36" s="12"/>
      <c r="U36" s="12"/>
    </row>
    <row r="37" spans="1:21" s="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P37" s="12"/>
      <c r="Q37" s="12"/>
      <c r="R37" s="12"/>
      <c r="S37" s="12"/>
      <c r="T37" s="12"/>
      <c r="U37" s="12"/>
    </row>
    <row r="38" spans="1:21" s="4" customFormat="1" x14ac:dyDescent="0.25">
      <c r="A38" s="3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3"/>
      <c r="M38" s="3"/>
      <c r="P38" s="12"/>
      <c r="Q38" s="12"/>
      <c r="R38" s="12"/>
      <c r="S38" s="12"/>
      <c r="T38" s="12"/>
      <c r="U38" s="12"/>
    </row>
    <row r="39" spans="1:21" s="4" customFormat="1" x14ac:dyDescent="0.25">
      <c r="A39" s="3"/>
      <c r="B39" s="13"/>
      <c r="C39" s="13"/>
      <c r="D39" s="13"/>
      <c r="E39" s="41"/>
      <c r="F39" s="3"/>
      <c r="G39" s="3"/>
      <c r="H39" s="3"/>
      <c r="I39" s="3"/>
      <c r="J39" s="3"/>
      <c r="K39" s="3"/>
      <c r="L39" s="3"/>
      <c r="M39" s="3"/>
      <c r="P39" s="12"/>
      <c r="Q39" s="12"/>
      <c r="R39" s="12"/>
      <c r="S39" s="12"/>
      <c r="T39" s="12"/>
      <c r="U39" s="12"/>
    </row>
    <row r="40" spans="1:21" s="4" customFormat="1" ht="16.5" customHeight="1" x14ac:dyDescent="0.25">
      <c r="A40" s="3"/>
      <c r="B40" s="42"/>
      <c r="C40" s="42"/>
      <c r="D40" s="43"/>
      <c r="E40" s="43"/>
      <c r="F40" s="43"/>
      <c r="G40" s="43"/>
      <c r="H40" s="43"/>
      <c r="I40" s="43"/>
      <c r="J40" s="43"/>
      <c r="K40" s="43"/>
      <c r="L40" s="3"/>
      <c r="M40" s="3"/>
      <c r="P40" s="12"/>
      <c r="Q40" s="12"/>
      <c r="R40" s="12"/>
      <c r="S40" s="12"/>
      <c r="T40" s="12"/>
      <c r="U40" s="12"/>
    </row>
    <row r="41" spans="1:21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"/>
      <c r="M41" s="3"/>
      <c r="P41" s="12"/>
      <c r="Q41" s="12"/>
      <c r="R41" s="12"/>
      <c r="S41" s="12"/>
      <c r="T41" s="12"/>
      <c r="U41" s="12"/>
    </row>
    <row r="42" spans="1:21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"/>
      <c r="M42" s="3"/>
      <c r="P42" s="12"/>
      <c r="Q42" s="12"/>
      <c r="R42" s="12"/>
      <c r="S42" s="12"/>
      <c r="T42" s="12"/>
      <c r="U42" s="12"/>
    </row>
    <row r="43" spans="1:21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"/>
      <c r="M43" s="3"/>
      <c r="P43" s="12"/>
      <c r="Q43" s="12"/>
      <c r="R43" s="12"/>
      <c r="S43" s="12"/>
      <c r="T43" s="12"/>
      <c r="U43" s="12"/>
    </row>
    <row r="44" spans="1:21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"/>
      <c r="M44" s="3"/>
      <c r="P44" s="12"/>
      <c r="Q44" s="12"/>
      <c r="R44" s="12"/>
      <c r="S44" s="12"/>
      <c r="T44" s="12"/>
      <c r="U44" s="12"/>
    </row>
    <row r="45" spans="1:21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"/>
      <c r="M45" s="3"/>
      <c r="P45" s="12"/>
      <c r="Q45" s="12"/>
      <c r="R45" s="12"/>
      <c r="S45" s="12"/>
      <c r="T45" s="12"/>
      <c r="U45" s="12"/>
    </row>
    <row r="46" spans="1:21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"/>
      <c r="M46" s="3"/>
      <c r="P46" s="12"/>
      <c r="Q46" s="12"/>
      <c r="R46" s="12"/>
      <c r="S46" s="12"/>
      <c r="T46" s="12"/>
      <c r="U46" s="12"/>
    </row>
    <row r="47" spans="1:21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"/>
      <c r="M47" s="3"/>
      <c r="P47" s="12"/>
      <c r="Q47" s="12"/>
      <c r="R47" s="12"/>
      <c r="S47" s="12"/>
      <c r="T47" s="12"/>
      <c r="U47" s="12"/>
    </row>
    <row r="48" spans="1:21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"/>
      <c r="M48" s="3"/>
      <c r="P48" s="12"/>
      <c r="Q48" s="12"/>
      <c r="R48" s="12"/>
      <c r="S48" s="12"/>
      <c r="T48" s="12"/>
      <c r="U48" s="12"/>
    </row>
    <row r="49" spans="1:21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"/>
      <c r="M49" s="3"/>
      <c r="P49" s="12"/>
      <c r="Q49" s="12"/>
      <c r="R49" s="12"/>
      <c r="S49" s="12"/>
      <c r="T49" s="12"/>
      <c r="U49" s="12"/>
    </row>
    <row r="50" spans="1:21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"/>
      <c r="M50" s="3"/>
      <c r="P50" s="12"/>
      <c r="Q50" s="12"/>
      <c r="R50" s="12"/>
      <c r="S50" s="12"/>
      <c r="T50" s="12"/>
      <c r="U50" s="12"/>
    </row>
    <row r="51" spans="1:21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"/>
      <c r="M51" s="3"/>
      <c r="P51" s="12"/>
      <c r="Q51" s="12"/>
      <c r="R51" s="12"/>
      <c r="S51" s="12"/>
      <c r="T51" s="12"/>
      <c r="U51" s="12"/>
    </row>
    <row r="52" spans="1:21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"/>
      <c r="M52" s="3"/>
      <c r="P52" s="12"/>
      <c r="Q52" s="12"/>
      <c r="R52" s="12"/>
      <c r="S52" s="12"/>
      <c r="T52" s="12"/>
      <c r="U52" s="12"/>
    </row>
    <row r="53" spans="1:21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"/>
      <c r="M53" s="3"/>
      <c r="P53" s="12"/>
      <c r="Q53" s="12"/>
      <c r="R53" s="12"/>
      <c r="S53" s="12"/>
      <c r="T53" s="12"/>
      <c r="U53" s="12"/>
    </row>
    <row r="54" spans="1:21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"/>
      <c r="M54" s="3"/>
      <c r="P54" s="12"/>
      <c r="Q54" s="12"/>
      <c r="R54" s="12"/>
      <c r="S54" s="12"/>
      <c r="T54" s="12"/>
      <c r="U54" s="12"/>
    </row>
    <row r="55" spans="1:21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"/>
      <c r="M55" s="3"/>
      <c r="P55" s="12"/>
      <c r="Q55" s="12"/>
      <c r="R55" s="12"/>
      <c r="S55" s="12"/>
      <c r="T55" s="12"/>
      <c r="U55" s="12"/>
    </row>
    <row r="56" spans="1:21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"/>
      <c r="M56" s="3"/>
      <c r="P56" s="12"/>
      <c r="Q56" s="12"/>
      <c r="R56" s="12"/>
      <c r="S56" s="12"/>
      <c r="T56" s="12"/>
      <c r="U56" s="12"/>
    </row>
    <row r="57" spans="1:21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"/>
      <c r="M57" s="3"/>
      <c r="P57" s="12"/>
      <c r="Q57" s="12"/>
      <c r="R57" s="12"/>
      <c r="S57" s="12"/>
      <c r="T57" s="12"/>
      <c r="U57" s="12"/>
    </row>
  </sheetData>
  <mergeCells count="2">
    <mergeCell ref="B6:L6"/>
    <mergeCell ref="B8:L8"/>
  </mergeCells>
  <conditionalFormatting sqref="C20:K20">
    <cfRule type="cellIs" dxfId="2" priority="25" stopIfTrue="1" operator="equal">
      <formula>""</formula>
    </cfRule>
    <cfRule type="cellIs" dxfId="1" priority="26" stopIfTrue="1" operator="equal">
      <formula>""" """</formula>
    </cfRule>
    <cfRule type="cellIs" dxfId="0" priority="27" stopIfTrue="1" operator="equal">
      <formula>""""""</formula>
    </cfRule>
  </conditionalFormatting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ignoredErrors>
    <ignoredError sqref="L29 L26" formula="1"/>
    <ignoredError sqref="I20:K20 C20:H2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14CB-E995-4DA7-B4DF-7F580BCF7BA1}">
  <sheetPr>
    <pageSetUpPr fitToPage="1"/>
  </sheetPr>
  <dimension ref="A1:U58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4.85546875" style="4" bestFit="1" customWidth="1"/>
    <col min="3" max="12" width="8" style="4" customWidth="1"/>
    <col min="13" max="13" width="5.7109375" style="4" customWidth="1"/>
    <col min="14" max="15" width="8.7109375" style="4"/>
    <col min="16" max="16384" width="8.7109375" style="12"/>
  </cols>
  <sheetData>
    <row r="1" spans="1:2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ht="36.75" customHeight="1" x14ac:dyDescent="0.25">
      <c r="A6" s="3"/>
      <c r="B6" s="131" t="s">
        <v>104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"/>
    </row>
    <row r="7" spans="1:21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18.75" customHeight="1" x14ac:dyDescent="0.25">
      <c r="A8" s="3"/>
      <c r="B8" s="132" t="s">
        <v>59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3"/>
    </row>
    <row r="9" spans="1:21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</row>
    <row r="10" spans="1:21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46</v>
      </c>
      <c r="G10" s="45" t="s">
        <v>47</v>
      </c>
      <c r="H10" s="45" t="s">
        <v>48</v>
      </c>
      <c r="I10" s="45" t="s">
        <v>105</v>
      </c>
      <c r="J10" s="45" t="s">
        <v>106</v>
      </c>
      <c r="K10" s="45" t="s">
        <v>107</v>
      </c>
      <c r="L10" s="45" t="s">
        <v>7</v>
      </c>
      <c r="M10" s="15"/>
    </row>
    <row r="11" spans="1:21" s="23" customFormat="1" ht="16.5" customHeight="1" x14ac:dyDescent="0.25">
      <c r="A11" s="19"/>
      <c r="B11" s="65" t="s">
        <v>34</v>
      </c>
      <c r="C11" s="100">
        <v>3478</v>
      </c>
      <c r="D11" s="100">
        <v>3375</v>
      </c>
      <c r="E11" s="109">
        <v>3776</v>
      </c>
      <c r="F11" s="100">
        <v>4395</v>
      </c>
      <c r="G11" s="100">
        <v>4348</v>
      </c>
      <c r="H11" s="109">
        <v>1294</v>
      </c>
      <c r="I11" s="100">
        <v>1393</v>
      </c>
      <c r="J11" s="100">
        <v>1757</v>
      </c>
      <c r="K11" s="109">
        <v>2874</v>
      </c>
      <c r="L11" s="54">
        <f>SUM(C11:K11)</f>
        <v>26690</v>
      </c>
      <c r="M11" s="15"/>
      <c r="N11" s="4"/>
      <c r="O11" s="4"/>
      <c r="P11" s="22"/>
      <c r="Q11" s="22"/>
      <c r="R11" s="22"/>
      <c r="S11" s="22"/>
      <c r="T11" s="22"/>
      <c r="U11" s="22"/>
    </row>
    <row r="12" spans="1:21" s="23" customFormat="1" ht="16.5" customHeight="1" x14ac:dyDescent="0.25">
      <c r="A12" s="19"/>
      <c r="B12" s="65" t="s">
        <v>35</v>
      </c>
      <c r="C12" s="100">
        <v>4264</v>
      </c>
      <c r="D12" s="100">
        <v>2593</v>
      </c>
      <c r="E12" s="109">
        <v>4578</v>
      </c>
      <c r="F12" s="100">
        <v>5489</v>
      </c>
      <c r="G12" s="100">
        <v>5326</v>
      </c>
      <c r="H12" s="109">
        <v>1716</v>
      </c>
      <c r="I12" s="100">
        <v>1787</v>
      </c>
      <c r="J12" s="100">
        <v>2136</v>
      </c>
      <c r="K12" s="109">
        <v>3555</v>
      </c>
      <c r="L12" s="54">
        <f>SUM(C12:K12)</f>
        <v>31444</v>
      </c>
      <c r="M12" s="15"/>
      <c r="N12" s="4"/>
      <c r="O12" s="4"/>
      <c r="P12" s="26"/>
      <c r="Q12" s="26"/>
      <c r="R12" s="26"/>
      <c r="S12" s="26"/>
      <c r="T12" s="26"/>
      <c r="U12" s="26"/>
    </row>
    <row r="13" spans="1:21" s="23" customFormat="1" ht="16.5" customHeight="1" x14ac:dyDescent="0.25">
      <c r="A13" s="19"/>
      <c r="B13" s="65" t="s">
        <v>36</v>
      </c>
      <c r="C13" s="100">
        <v>8494</v>
      </c>
      <c r="D13" s="100">
        <v>7831</v>
      </c>
      <c r="E13" s="109">
        <v>8416</v>
      </c>
      <c r="F13" s="100">
        <v>10072</v>
      </c>
      <c r="G13" s="100">
        <v>9668</v>
      </c>
      <c r="H13" s="109">
        <v>4424</v>
      </c>
      <c r="I13" s="100">
        <v>3806</v>
      </c>
      <c r="J13" s="100">
        <v>3945</v>
      </c>
      <c r="K13" s="109">
        <v>6309</v>
      </c>
      <c r="L13" s="54">
        <f>SUM(C13:K13)</f>
        <v>62965</v>
      </c>
      <c r="M13" s="15"/>
      <c r="N13" s="4"/>
      <c r="O13" s="4"/>
      <c r="P13" s="26"/>
      <c r="Q13" s="26"/>
      <c r="R13" s="26"/>
      <c r="S13" s="26"/>
      <c r="T13" s="26"/>
      <c r="U13" s="26"/>
    </row>
    <row r="14" spans="1:21" s="23" customFormat="1" ht="16.5" customHeight="1" thickBot="1" x14ac:dyDescent="0.3">
      <c r="A14" s="19"/>
      <c r="B14" s="93" t="s">
        <v>61</v>
      </c>
      <c r="C14" s="110">
        <v>300</v>
      </c>
      <c r="D14" s="110">
        <v>202</v>
      </c>
      <c r="E14" s="111">
        <v>313</v>
      </c>
      <c r="F14" s="110">
        <v>240</v>
      </c>
      <c r="G14" s="110">
        <v>407</v>
      </c>
      <c r="H14" s="111">
        <v>451</v>
      </c>
      <c r="I14" s="110">
        <v>178</v>
      </c>
      <c r="J14" s="110">
        <v>256</v>
      </c>
      <c r="K14" s="111">
        <v>213</v>
      </c>
      <c r="L14" s="66">
        <f>SUM(C14:K14)</f>
        <v>2560</v>
      </c>
      <c r="M14" s="15"/>
      <c r="N14" s="4"/>
      <c r="O14" s="4"/>
      <c r="P14" s="26"/>
      <c r="Q14" s="26"/>
      <c r="R14" s="26"/>
      <c r="S14" s="26"/>
      <c r="T14" s="26"/>
      <c r="U14" s="26"/>
    </row>
    <row r="15" spans="1:21" s="23" customFormat="1" x14ac:dyDescent="0.25">
      <c r="A15" s="19"/>
      <c r="B15" s="24"/>
      <c r="C15" s="68">
        <f t="shared" ref="C15:K15" si="0">+C13/C11</f>
        <v>2.442208165612421</v>
      </c>
      <c r="D15" s="68">
        <f t="shared" si="0"/>
        <v>2.3202962962962963</v>
      </c>
      <c r="E15" s="68">
        <f t="shared" si="0"/>
        <v>2.2288135593220337</v>
      </c>
      <c r="F15" s="68">
        <f t="shared" si="0"/>
        <v>2.2916951080773607</v>
      </c>
      <c r="G15" s="68">
        <f t="shared" si="0"/>
        <v>2.2235510579576818</v>
      </c>
      <c r="H15" s="68">
        <f t="shared" si="0"/>
        <v>3.418856259659969</v>
      </c>
      <c r="I15" s="68">
        <f t="shared" si="0"/>
        <v>2.7322325915290739</v>
      </c>
      <c r="J15" s="68">
        <f t="shared" si="0"/>
        <v>2.2453044963005122</v>
      </c>
      <c r="K15" s="68">
        <f t="shared" si="0"/>
        <v>2.1951983298538624</v>
      </c>
      <c r="L15" s="54"/>
      <c r="M15" s="15"/>
      <c r="N15" s="4"/>
      <c r="O15" s="4"/>
      <c r="P15" s="26"/>
      <c r="Q15" s="26"/>
      <c r="R15" s="26"/>
      <c r="S15" s="26"/>
      <c r="T15" s="26"/>
      <c r="U15" s="26"/>
    </row>
    <row r="16" spans="1:21" s="23" customFormat="1" ht="6" customHeight="1" x14ac:dyDescent="0.25">
      <c r="A16" s="19"/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53"/>
      <c r="M16" s="15"/>
      <c r="N16" s="4"/>
      <c r="O16" s="4"/>
      <c r="P16" s="26"/>
      <c r="Q16" s="26"/>
      <c r="R16" s="26"/>
      <c r="S16" s="26"/>
      <c r="T16" s="26"/>
      <c r="U16" s="26"/>
    </row>
    <row r="17" spans="1:21" s="23" customFormat="1" x14ac:dyDescent="0.25">
      <c r="A17" s="19"/>
      <c r="B17" s="20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5"/>
      <c r="N17" s="4"/>
      <c r="O17" s="4"/>
      <c r="P17" s="26"/>
      <c r="Q17" s="26"/>
      <c r="R17" s="26"/>
      <c r="S17" s="26"/>
      <c r="T17" s="26"/>
      <c r="U17" s="26"/>
    </row>
    <row r="18" spans="1:21" s="23" customFormat="1" x14ac:dyDescent="0.25">
      <c r="A18" s="19"/>
      <c r="B18" s="55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5"/>
      <c r="N18" s="4"/>
      <c r="O18" s="4"/>
      <c r="P18" s="26"/>
      <c r="Q18" s="26"/>
      <c r="R18" s="26"/>
      <c r="S18" s="26"/>
      <c r="T18" s="26"/>
      <c r="U18" s="26"/>
    </row>
    <row r="19" spans="1:21" s="23" customFormat="1" x14ac:dyDescent="0.25">
      <c r="A19" s="19"/>
      <c r="B19" s="55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5"/>
      <c r="N19" s="4"/>
      <c r="O19" s="4"/>
      <c r="P19" s="26"/>
      <c r="Q19" s="26"/>
      <c r="R19" s="26"/>
      <c r="S19" s="26"/>
      <c r="T19" s="26"/>
      <c r="U19" s="26"/>
    </row>
    <row r="20" spans="1:21" s="23" customFormat="1" x14ac:dyDescent="0.25">
      <c r="A20" s="19"/>
      <c r="B20" s="24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15"/>
      <c r="N20" s="4"/>
      <c r="O20" s="4"/>
      <c r="P20" s="26"/>
      <c r="Q20" s="26"/>
      <c r="R20" s="26"/>
      <c r="S20" s="26"/>
      <c r="T20" s="26"/>
      <c r="U20" s="26"/>
    </row>
    <row r="21" spans="1:21" s="23" customFormat="1" x14ac:dyDescent="0.25">
      <c r="A21" s="19"/>
      <c r="B21" s="27"/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15"/>
      <c r="N21" s="4"/>
      <c r="O21" s="4"/>
      <c r="P21" s="26"/>
      <c r="Q21" s="26"/>
      <c r="R21" s="26"/>
      <c r="S21" s="26"/>
      <c r="T21" s="26"/>
      <c r="U21" s="26"/>
    </row>
    <row r="22" spans="1:21" s="23" customFormat="1" x14ac:dyDescent="0.25">
      <c r="A22" s="19"/>
      <c r="B22" s="27"/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15"/>
      <c r="N22" s="4"/>
      <c r="O22" s="4"/>
      <c r="P22" s="22"/>
      <c r="Q22" s="22"/>
      <c r="R22" s="22"/>
      <c r="S22" s="22"/>
      <c r="T22" s="22"/>
      <c r="U22" s="22"/>
    </row>
    <row r="23" spans="1:21" s="23" customFormat="1" x14ac:dyDescent="0.25">
      <c r="A23" s="19"/>
      <c r="B23" s="24"/>
      <c r="C23" s="59"/>
      <c r="D23" s="59"/>
      <c r="E23" s="59"/>
      <c r="F23" s="59"/>
      <c r="G23" s="59"/>
      <c r="H23" s="59"/>
      <c r="I23" s="59"/>
      <c r="J23" s="59"/>
      <c r="K23" s="59"/>
      <c r="L23" s="54"/>
      <c r="M23" s="15"/>
      <c r="N23" s="4"/>
      <c r="O23" s="4"/>
      <c r="P23" s="22"/>
      <c r="Q23" s="22"/>
      <c r="R23" s="22"/>
      <c r="S23" s="22"/>
      <c r="T23" s="22"/>
      <c r="U23" s="22"/>
    </row>
    <row r="24" spans="1:21" s="23" customFormat="1" x14ac:dyDescent="0.25">
      <c r="A24" s="19"/>
      <c r="B24" s="27"/>
      <c r="C24" s="59"/>
      <c r="D24" s="59"/>
      <c r="E24" s="59"/>
      <c r="F24" s="59"/>
      <c r="G24" s="59"/>
      <c r="H24" s="59"/>
      <c r="I24" s="59"/>
      <c r="J24" s="59"/>
      <c r="K24" s="59"/>
      <c r="L24" s="54"/>
      <c r="M24" s="15"/>
      <c r="N24" s="4"/>
      <c r="O24" s="4"/>
      <c r="P24" s="22"/>
      <c r="Q24" s="22"/>
      <c r="R24" s="22"/>
      <c r="S24" s="22"/>
      <c r="T24" s="22"/>
      <c r="U24" s="22"/>
    </row>
    <row r="25" spans="1:21" s="26" customFormat="1" x14ac:dyDescent="0.25">
      <c r="A25" s="30"/>
      <c r="B25" s="27"/>
      <c r="C25" s="59"/>
      <c r="D25" s="59"/>
      <c r="E25" s="59"/>
      <c r="F25" s="59"/>
      <c r="G25" s="59"/>
      <c r="H25" s="59"/>
      <c r="I25" s="59"/>
      <c r="J25" s="59"/>
      <c r="K25" s="59"/>
      <c r="L25" s="54"/>
      <c r="M25" s="15"/>
      <c r="N25" s="4"/>
      <c r="O25" s="4"/>
      <c r="P25" s="22"/>
      <c r="Q25" s="22"/>
      <c r="R25" s="22"/>
      <c r="S25" s="22"/>
      <c r="T25" s="22"/>
      <c r="U25" s="22"/>
    </row>
    <row r="26" spans="1:21" s="33" customFormat="1" x14ac:dyDescent="0.25">
      <c r="A26" s="32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4"/>
      <c r="M26" s="15"/>
      <c r="N26" s="4"/>
      <c r="O26" s="4"/>
      <c r="P26" s="22"/>
      <c r="Q26" s="22"/>
      <c r="R26" s="22"/>
      <c r="S26" s="22"/>
      <c r="T26" s="22"/>
      <c r="U26" s="22"/>
    </row>
    <row r="27" spans="1:21" x14ac:dyDescent="0.25">
      <c r="A27" s="3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4"/>
      <c r="M27" s="15"/>
    </row>
    <row r="28" spans="1:21" x14ac:dyDescent="0.25">
      <c r="A28" s="3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4"/>
      <c r="M28" s="15"/>
    </row>
    <row r="29" spans="1:21" x14ac:dyDescent="0.25">
      <c r="A29" s="3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4"/>
      <c r="M29" s="15"/>
    </row>
    <row r="30" spans="1:21" x14ac:dyDescent="0.25">
      <c r="A30" s="3"/>
      <c r="B30" s="27"/>
      <c r="C30" s="60"/>
      <c r="D30" s="60"/>
      <c r="E30" s="60"/>
      <c r="F30" s="60"/>
      <c r="G30" s="60"/>
      <c r="H30" s="60"/>
      <c r="I30" s="60"/>
      <c r="J30" s="60"/>
      <c r="K30" s="60"/>
      <c r="L30" s="54"/>
      <c r="M30" s="15"/>
    </row>
    <row r="31" spans="1:21" x14ac:dyDescent="0.25">
      <c r="A31" s="3"/>
      <c r="B31" s="27"/>
      <c r="C31" s="60"/>
      <c r="D31" s="60"/>
      <c r="E31" s="60"/>
      <c r="F31" s="60"/>
      <c r="G31" s="60"/>
      <c r="H31" s="60"/>
      <c r="I31" s="60"/>
      <c r="J31" s="60"/>
      <c r="K31" s="60"/>
      <c r="L31" s="54"/>
      <c r="M31" s="15"/>
    </row>
    <row r="32" spans="1:21" x14ac:dyDescent="0.25">
      <c r="A32" s="3"/>
      <c r="B32" s="61"/>
      <c r="C32" s="34"/>
      <c r="D32" s="35"/>
      <c r="E32" s="36"/>
      <c r="F32" s="3"/>
      <c r="G32" s="3"/>
      <c r="H32" s="35"/>
      <c r="I32" s="35"/>
      <c r="J32" s="35"/>
      <c r="K32" s="35"/>
      <c r="L32" s="3"/>
      <c r="M32" s="3"/>
    </row>
    <row r="33" spans="1:21" ht="24.75" customHeight="1" x14ac:dyDescent="0.25">
      <c r="A33" s="3"/>
      <c r="B33" s="34"/>
      <c r="C33" s="34"/>
      <c r="D33" s="35"/>
      <c r="E33" s="36"/>
      <c r="F33" s="3"/>
      <c r="G33" s="3"/>
      <c r="H33" s="35"/>
      <c r="I33" s="35"/>
      <c r="J33" s="35"/>
      <c r="K33" s="35"/>
      <c r="L33" s="3"/>
      <c r="M33" s="3"/>
    </row>
    <row r="34" spans="1:21" s="4" customFormat="1" x14ac:dyDescent="0.25">
      <c r="A34" s="3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"/>
      <c r="M34" s="3"/>
      <c r="P34" s="12"/>
      <c r="Q34" s="12"/>
      <c r="R34" s="12"/>
      <c r="S34" s="12"/>
      <c r="T34" s="12"/>
      <c r="U34" s="12"/>
    </row>
    <row r="35" spans="1:21" s="4" customFormat="1" x14ac:dyDescent="0.25">
      <c r="A35" s="3"/>
      <c r="B35" s="34"/>
      <c r="C35" s="34"/>
      <c r="D35" s="34"/>
      <c r="E35" s="39"/>
      <c r="F35" s="3"/>
      <c r="G35" s="3"/>
      <c r="H35" s="3"/>
      <c r="I35" s="3"/>
      <c r="J35" s="3"/>
      <c r="K35" s="3"/>
      <c r="L35" s="3"/>
      <c r="M35" s="3"/>
      <c r="P35" s="12"/>
      <c r="Q35" s="12"/>
      <c r="R35" s="12"/>
      <c r="S35" s="12"/>
      <c r="T35" s="12"/>
      <c r="U35" s="12"/>
    </row>
    <row r="36" spans="1:21" s="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P36" s="12"/>
      <c r="Q36" s="12"/>
      <c r="R36" s="12"/>
      <c r="S36" s="12"/>
      <c r="T36" s="12"/>
      <c r="U36" s="12"/>
    </row>
    <row r="37" spans="1:21" s="4" customFormat="1" x14ac:dyDescent="0.25">
      <c r="A37" s="3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3"/>
      <c r="M37" s="3"/>
      <c r="P37" s="12"/>
      <c r="Q37" s="12"/>
      <c r="R37" s="12"/>
      <c r="S37" s="12"/>
      <c r="T37" s="12"/>
      <c r="U37" s="12"/>
    </row>
    <row r="38" spans="1:21" s="4" customFormat="1" x14ac:dyDescent="0.25">
      <c r="A38" s="3"/>
      <c r="B38" s="13"/>
      <c r="C38" s="13"/>
      <c r="D38" s="13"/>
      <c r="E38" s="41"/>
      <c r="F38" s="3"/>
      <c r="G38" s="3"/>
      <c r="H38" s="3"/>
      <c r="I38" s="3"/>
      <c r="J38" s="3"/>
      <c r="K38" s="3"/>
      <c r="L38" s="3"/>
      <c r="M38" s="3"/>
      <c r="P38" s="12"/>
      <c r="Q38" s="12"/>
      <c r="R38" s="12"/>
      <c r="S38" s="12"/>
      <c r="T38" s="12"/>
      <c r="U38" s="12"/>
    </row>
    <row r="39" spans="1:21" s="4" customFormat="1" ht="16.5" customHeight="1" x14ac:dyDescent="0.25">
      <c r="A39" s="3"/>
      <c r="B39" s="42"/>
      <c r="C39" s="42"/>
      <c r="D39" s="43"/>
      <c r="E39" s="43"/>
      <c r="F39" s="43"/>
      <c r="G39" s="43"/>
      <c r="H39" s="43"/>
      <c r="I39" s="43"/>
      <c r="J39" s="43"/>
      <c r="K39" s="43"/>
      <c r="L39" s="3"/>
      <c r="M39" s="3"/>
      <c r="P39" s="12"/>
      <c r="Q39" s="12"/>
      <c r="R39" s="12"/>
      <c r="S39" s="12"/>
      <c r="T39" s="12"/>
      <c r="U39" s="12"/>
    </row>
    <row r="40" spans="1:21" s="4" customFormat="1" x14ac:dyDescent="0.25">
      <c r="A40" s="3"/>
      <c r="B40" s="34"/>
      <c r="C40" s="34"/>
      <c r="D40" s="35"/>
      <c r="E40" s="36"/>
      <c r="F40" s="3"/>
      <c r="G40" s="3"/>
      <c r="H40" s="35"/>
      <c r="I40" s="35"/>
      <c r="J40" s="35"/>
      <c r="K40" s="35"/>
      <c r="L40" s="3"/>
      <c r="M40" s="3"/>
      <c r="P40" s="12"/>
      <c r="Q40" s="12"/>
      <c r="R40" s="12"/>
      <c r="S40" s="12"/>
      <c r="T40" s="12"/>
      <c r="U40" s="12"/>
    </row>
    <row r="41" spans="1:21" s="4" customFormat="1" x14ac:dyDescent="0.25">
      <c r="A41" s="3"/>
      <c r="B41" s="34"/>
      <c r="C41" s="34"/>
      <c r="D41" s="35"/>
      <c r="E41" s="36"/>
      <c r="F41" s="3"/>
      <c r="G41" s="3"/>
      <c r="H41" s="35"/>
      <c r="I41" s="35"/>
      <c r="J41" s="35"/>
      <c r="K41" s="35"/>
      <c r="L41" s="3"/>
      <c r="M41" s="3"/>
      <c r="P41" s="12"/>
      <c r="Q41" s="12"/>
      <c r="R41" s="12"/>
      <c r="S41" s="12"/>
      <c r="T41" s="12"/>
      <c r="U41" s="12"/>
    </row>
    <row r="42" spans="1:21" s="4" customFormat="1" x14ac:dyDescent="0.25">
      <c r="A42" s="3"/>
      <c r="B42" s="34"/>
      <c r="C42" s="34"/>
      <c r="D42" s="35"/>
      <c r="E42" s="36"/>
      <c r="F42" s="3"/>
      <c r="G42" s="3"/>
      <c r="H42" s="35"/>
      <c r="I42" s="35"/>
      <c r="J42" s="35"/>
      <c r="K42" s="35"/>
      <c r="L42" s="3"/>
      <c r="M42" s="3"/>
      <c r="P42" s="12"/>
      <c r="Q42" s="12"/>
      <c r="R42" s="12"/>
      <c r="S42" s="12"/>
      <c r="T42" s="12"/>
      <c r="U42" s="12"/>
    </row>
    <row r="43" spans="1:21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"/>
      <c r="M43" s="3"/>
      <c r="P43" s="12"/>
      <c r="Q43" s="12"/>
      <c r="R43" s="12"/>
      <c r="S43" s="12"/>
      <c r="T43" s="12"/>
      <c r="U43" s="12"/>
    </row>
    <row r="44" spans="1:21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"/>
      <c r="M44" s="3"/>
      <c r="P44" s="12"/>
      <c r="Q44" s="12"/>
      <c r="R44" s="12"/>
      <c r="S44" s="12"/>
      <c r="T44" s="12"/>
      <c r="U44" s="12"/>
    </row>
    <row r="45" spans="1:21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"/>
      <c r="M45" s="3"/>
      <c r="P45" s="12"/>
      <c r="Q45" s="12"/>
      <c r="R45" s="12"/>
      <c r="S45" s="12"/>
      <c r="T45" s="12"/>
      <c r="U45" s="12"/>
    </row>
    <row r="46" spans="1:21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"/>
      <c r="M46" s="3"/>
      <c r="P46" s="12"/>
      <c r="Q46" s="12"/>
      <c r="R46" s="12"/>
      <c r="S46" s="12"/>
      <c r="T46" s="12"/>
      <c r="U46" s="12"/>
    </row>
    <row r="47" spans="1:21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"/>
      <c r="M47" s="3"/>
      <c r="P47" s="12"/>
      <c r="Q47" s="12"/>
      <c r="R47" s="12"/>
      <c r="S47" s="12"/>
      <c r="T47" s="12"/>
      <c r="U47" s="12"/>
    </row>
    <row r="48" spans="1:21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"/>
      <c r="M48" s="3"/>
      <c r="P48" s="12"/>
      <c r="Q48" s="12"/>
      <c r="R48" s="12"/>
      <c r="S48" s="12"/>
      <c r="T48" s="12"/>
      <c r="U48" s="12"/>
    </row>
    <row r="49" spans="1:21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"/>
      <c r="M49" s="3"/>
      <c r="P49" s="12"/>
      <c r="Q49" s="12"/>
      <c r="R49" s="12"/>
      <c r="S49" s="12"/>
      <c r="T49" s="12"/>
      <c r="U49" s="12"/>
    </row>
    <row r="50" spans="1:21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"/>
      <c r="M50" s="3"/>
      <c r="P50" s="12"/>
      <c r="Q50" s="12"/>
      <c r="R50" s="12"/>
      <c r="S50" s="12"/>
      <c r="T50" s="12"/>
      <c r="U50" s="12"/>
    </row>
    <row r="51" spans="1:21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"/>
      <c r="M51" s="3"/>
      <c r="P51" s="12"/>
      <c r="Q51" s="12"/>
      <c r="R51" s="12"/>
      <c r="S51" s="12"/>
      <c r="T51" s="12"/>
      <c r="U51" s="12"/>
    </row>
    <row r="52" spans="1:21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"/>
      <c r="M52" s="3"/>
      <c r="P52" s="12"/>
      <c r="Q52" s="12"/>
      <c r="R52" s="12"/>
      <c r="S52" s="12"/>
      <c r="T52" s="12"/>
      <c r="U52" s="12"/>
    </row>
    <row r="53" spans="1:21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"/>
      <c r="M53" s="3"/>
      <c r="P53" s="12"/>
      <c r="Q53" s="12"/>
      <c r="R53" s="12"/>
      <c r="S53" s="12"/>
      <c r="T53" s="12"/>
      <c r="U53" s="12"/>
    </row>
    <row r="54" spans="1:21" s="4" customFormat="1" x14ac:dyDescent="0.25">
      <c r="A54" s="3"/>
      <c r="B54" s="34"/>
      <c r="C54" s="34"/>
      <c r="D54" s="35"/>
      <c r="E54" s="36"/>
      <c r="F54" s="3"/>
      <c r="G54" s="3"/>
      <c r="H54" s="35"/>
      <c r="I54" s="35"/>
      <c r="J54" s="35"/>
      <c r="K54" s="35"/>
      <c r="L54" s="3"/>
      <c r="M54" s="3"/>
      <c r="P54" s="12"/>
      <c r="Q54" s="12"/>
      <c r="R54" s="12"/>
      <c r="S54" s="12"/>
      <c r="T54" s="12"/>
      <c r="U54" s="12"/>
    </row>
    <row r="55" spans="1:21" s="4" customFormat="1" x14ac:dyDescent="0.25">
      <c r="A55" s="3"/>
      <c r="B55" s="34"/>
      <c r="C55" s="34"/>
      <c r="D55" s="35"/>
      <c r="E55" s="36"/>
      <c r="F55" s="3"/>
      <c r="G55" s="3"/>
      <c r="H55" s="35"/>
      <c r="I55" s="35"/>
      <c r="J55" s="35"/>
      <c r="K55" s="35"/>
      <c r="L55" s="3"/>
      <c r="M55" s="3"/>
      <c r="P55" s="12"/>
      <c r="Q55" s="12"/>
      <c r="R55" s="12"/>
      <c r="S55" s="12"/>
      <c r="T55" s="12"/>
      <c r="U55" s="12"/>
    </row>
    <row r="56" spans="1:21" s="4" customFormat="1" x14ac:dyDescent="0.25">
      <c r="A56" s="3"/>
      <c r="B56" s="34"/>
      <c r="C56" s="34"/>
      <c r="D56" s="35"/>
      <c r="E56" s="36"/>
      <c r="F56" s="3"/>
      <c r="G56" s="3"/>
      <c r="H56" s="35"/>
      <c r="I56" s="35"/>
      <c r="J56" s="35"/>
      <c r="K56" s="35"/>
      <c r="L56" s="3"/>
      <c r="M56" s="3"/>
      <c r="P56" s="12"/>
      <c r="Q56" s="12"/>
      <c r="R56" s="12"/>
      <c r="S56" s="12"/>
      <c r="T56" s="12"/>
      <c r="U56" s="12"/>
    </row>
    <row r="57" spans="1:21" s="4" customFormat="1" x14ac:dyDescent="0.25">
      <c r="A57" s="3"/>
      <c r="B57" s="34"/>
      <c r="C57" s="34"/>
      <c r="D57" s="35"/>
      <c r="E57" s="36"/>
      <c r="F57" s="3"/>
      <c r="G57" s="3"/>
      <c r="H57" s="35"/>
      <c r="I57" s="35"/>
      <c r="J57" s="35"/>
      <c r="K57" s="35"/>
      <c r="L57" s="3"/>
      <c r="M57" s="3"/>
      <c r="P57" s="12"/>
      <c r="Q57" s="12"/>
      <c r="R57" s="12"/>
      <c r="S57" s="12"/>
      <c r="T57" s="12"/>
      <c r="U57" s="12"/>
    </row>
    <row r="58" spans="1:21" s="4" customFormat="1" x14ac:dyDescent="0.25">
      <c r="A58" s="3"/>
      <c r="B58" s="34"/>
      <c r="C58" s="34"/>
      <c r="D58" s="35"/>
      <c r="E58" s="36"/>
      <c r="F58" s="3"/>
      <c r="G58" s="3"/>
      <c r="H58" s="35"/>
      <c r="I58" s="35"/>
      <c r="J58" s="35"/>
      <c r="K58" s="35"/>
      <c r="L58" s="3"/>
      <c r="M58" s="3"/>
      <c r="P58" s="12"/>
      <c r="Q58" s="12"/>
      <c r="R58" s="12"/>
      <c r="S58" s="12"/>
      <c r="T58" s="12"/>
      <c r="U58" s="12"/>
    </row>
  </sheetData>
  <mergeCells count="2">
    <mergeCell ref="B6:L6"/>
    <mergeCell ref="B8:L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ignoredErrors>
    <ignoredError sqref="C15:K15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0753-7749-4EAB-96C2-1975C3E09FEF}">
  <sheetPr>
    <pageSetUpPr fitToPage="1"/>
  </sheetPr>
  <dimension ref="A1:U53"/>
  <sheetViews>
    <sheetView workbookViewId="0"/>
  </sheetViews>
  <sheetFormatPr baseColWidth="10" defaultColWidth="8.7109375" defaultRowHeight="14.25" x14ac:dyDescent="0.25"/>
  <cols>
    <col min="1" max="1" width="4" style="4" customWidth="1"/>
    <col min="2" max="2" width="13" style="4" customWidth="1"/>
    <col min="3" max="12" width="8" style="4" customWidth="1"/>
    <col min="13" max="13" width="5.7109375" style="4" customWidth="1"/>
    <col min="14" max="15" width="8.7109375" style="4"/>
    <col min="16" max="16384" width="8.7109375" style="12"/>
  </cols>
  <sheetData>
    <row r="1" spans="1:2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1" ht="36.75" customHeight="1" x14ac:dyDescent="0.25">
      <c r="A6" s="3"/>
      <c r="B6" s="131" t="s">
        <v>104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3"/>
    </row>
    <row r="7" spans="1:21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21" ht="18.75" customHeight="1" x14ac:dyDescent="0.25">
      <c r="A8" s="3"/>
      <c r="B8" s="132" t="s">
        <v>60</v>
      </c>
      <c r="C8" s="133"/>
      <c r="D8" s="133"/>
      <c r="E8" s="133"/>
      <c r="F8" s="133"/>
      <c r="G8" s="133"/>
      <c r="H8" s="133"/>
      <c r="I8" s="133"/>
      <c r="J8" s="133"/>
      <c r="K8" s="133"/>
      <c r="L8" s="134"/>
      <c r="M8" s="3"/>
    </row>
    <row r="9" spans="1:21" ht="7.5" customHeight="1" x14ac:dyDescent="0.25">
      <c r="A9" s="3"/>
      <c r="B9" s="13"/>
      <c r="C9" s="13"/>
      <c r="D9" s="13"/>
      <c r="E9" s="14"/>
      <c r="F9" s="3"/>
      <c r="G9" s="3"/>
      <c r="H9" s="3"/>
      <c r="I9" s="3"/>
      <c r="J9" s="3"/>
      <c r="K9" s="3"/>
      <c r="L9" s="3"/>
      <c r="M9" s="3"/>
    </row>
    <row r="10" spans="1:21" ht="18.75" customHeight="1" x14ac:dyDescent="0.25">
      <c r="A10" s="3"/>
      <c r="B10" s="44"/>
      <c r="C10" s="45" t="s">
        <v>6</v>
      </c>
      <c r="D10" s="45" t="s">
        <v>16</v>
      </c>
      <c r="E10" s="45" t="s">
        <v>17</v>
      </c>
      <c r="F10" s="45" t="s">
        <v>46</v>
      </c>
      <c r="G10" s="45" t="s">
        <v>47</v>
      </c>
      <c r="H10" s="45" t="s">
        <v>48</v>
      </c>
      <c r="I10" s="45" t="s">
        <v>105</v>
      </c>
      <c r="J10" s="45" t="s">
        <v>106</v>
      </c>
      <c r="K10" s="45" t="s">
        <v>107</v>
      </c>
      <c r="L10" s="45" t="s">
        <v>7</v>
      </c>
      <c r="M10" s="15"/>
    </row>
    <row r="11" spans="1:21" s="23" customFormat="1" ht="16.5" customHeight="1" x14ac:dyDescent="0.25">
      <c r="A11" s="19"/>
      <c r="B11" s="65" t="s">
        <v>37</v>
      </c>
      <c r="C11" s="100">
        <v>34</v>
      </c>
      <c r="D11" s="100">
        <v>28</v>
      </c>
      <c r="E11" s="109">
        <v>37</v>
      </c>
      <c r="F11" s="100">
        <v>44</v>
      </c>
      <c r="G11" s="100">
        <v>58</v>
      </c>
      <c r="H11" s="109">
        <v>43</v>
      </c>
      <c r="I11" s="100">
        <v>22</v>
      </c>
      <c r="J11" s="100">
        <v>24</v>
      </c>
      <c r="K11" s="109">
        <v>22</v>
      </c>
      <c r="L11" s="54">
        <f>SUM(C11:K11)</f>
        <v>312</v>
      </c>
      <c r="M11" s="15"/>
      <c r="N11" s="4"/>
      <c r="O11" s="4"/>
      <c r="P11" s="22"/>
      <c r="Q11" s="22"/>
      <c r="R11" s="22"/>
      <c r="S11" s="22"/>
      <c r="T11" s="22"/>
      <c r="U11" s="22"/>
    </row>
    <row r="12" spans="1:21" s="23" customFormat="1" ht="16.5" customHeight="1" x14ac:dyDescent="0.25">
      <c r="A12" s="19"/>
      <c r="B12" s="65" t="s">
        <v>38</v>
      </c>
      <c r="C12" s="100">
        <v>5940</v>
      </c>
      <c r="D12" s="100">
        <v>5950</v>
      </c>
      <c r="E12" s="109">
        <v>5955</v>
      </c>
      <c r="F12" s="100">
        <v>5954</v>
      </c>
      <c r="G12" s="100">
        <v>5968</v>
      </c>
      <c r="H12" s="109">
        <v>5976</v>
      </c>
      <c r="I12" s="100">
        <v>6007</v>
      </c>
      <c r="J12" s="100">
        <v>6018</v>
      </c>
      <c r="K12" s="109">
        <v>6021</v>
      </c>
      <c r="L12" s="114" t="s">
        <v>117</v>
      </c>
      <c r="M12" s="15"/>
      <c r="N12" s="4"/>
      <c r="O12" s="4"/>
      <c r="P12" s="26"/>
      <c r="Q12" s="26"/>
      <c r="R12" s="26"/>
      <c r="S12" s="26"/>
      <c r="T12" s="26"/>
      <c r="U12" s="26"/>
    </row>
    <row r="13" spans="1:21" s="23" customFormat="1" ht="16.5" customHeight="1" x14ac:dyDescent="0.25">
      <c r="A13" s="19"/>
      <c r="B13" s="65" t="s">
        <v>39</v>
      </c>
      <c r="C13" s="100">
        <v>29418</v>
      </c>
      <c r="D13" s="100">
        <v>6161</v>
      </c>
      <c r="E13" s="109">
        <v>9517</v>
      </c>
      <c r="F13" s="100">
        <v>6463</v>
      </c>
      <c r="G13" s="100">
        <v>10140</v>
      </c>
      <c r="H13" s="109">
        <v>24677</v>
      </c>
      <c r="I13" s="100">
        <v>5754</v>
      </c>
      <c r="J13" s="100">
        <v>26187</v>
      </c>
      <c r="K13" s="109">
        <v>8896</v>
      </c>
      <c r="L13" s="54">
        <f>SUM(C13:K13)</f>
        <v>127213</v>
      </c>
      <c r="M13" s="15"/>
      <c r="N13" s="4"/>
      <c r="O13" s="4"/>
      <c r="P13" s="26"/>
      <c r="Q13" s="26"/>
      <c r="R13" s="26"/>
      <c r="S13" s="26"/>
      <c r="T13" s="26"/>
      <c r="U13" s="26"/>
    </row>
    <row r="14" spans="1:21" s="23" customFormat="1" ht="16.5" customHeight="1" thickBot="1" x14ac:dyDescent="0.3">
      <c r="A14" s="19"/>
      <c r="B14" s="94" t="s">
        <v>40</v>
      </c>
      <c r="C14" s="110">
        <v>771</v>
      </c>
      <c r="D14" s="110">
        <v>320</v>
      </c>
      <c r="E14" s="111">
        <v>610</v>
      </c>
      <c r="F14" s="110">
        <v>426</v>
      </c>
      <c r="G14" s="110">
        <v>792</v>
      </c>
      <c r="H14" s="111">
        <v>860</v>
      </c>
      <c r="I14" s="110">
        <v>410</v>
      </c>
      <c r="J14" s="110">
        <v>619</v>
      </c>
      <c r="K14" s="111">
        <v>508</v>
      </c>
      <c r="L14" s="66">
        <f>SUM(C14:K14)</f>
        <v>5316</v>
      </c>
      <c r="M14" s="69"/>
      <c r="N14" s="4"/>
      <c r="O14" s="4"/>
      <c r="P14" s="26"/>
      <c r="Q14" s="26"/>
      <c r="R14" s="26"/>
      <c r="S14" s="26"/>
      <c r="T14" s="26"/>
      <c r="U14" s="26"/>
    </row>
    <row r="15" spans="1:21" s="23" customFormat="1" ht="9.75" customHeight="1" x14ac:dyDescent="0.25">
      <c r="A15" s="19"/>
      <c r="B15" s="115" t="s">
        <v>65</v>
      </c>
      <c r="C15" s="67"/>
      <c r="D15" s="67"/>
      <c r="E15" s="67"/>
      <c r="F15" s="67"/>
      <c r="G15" s="67"/>
      <c r="H15" s="67"/>
      <c r="I15" s="67"/>
      <c r="J15" s="67"/>
      <c r="K15" s="67"/>
      <c r="L15" s="54"/>
      <c r="M15" s="15"/>
      <c r="N15" s="4"/>
      <c r="O15" s="4"/>
      <c r="P15" s="26"/>
      <c r="Q15" s="26"/>
      <c r="R15" s="26"/>
      <c r="S15" s="26"/>
      <c r="T15" s="26"/>
      <c r="U15" s="26"/>
    </row>
    <row r="16" spans="1:21" s="23" customFormat="1" ht="9.75" customHeight="1" x14ac:dyDescent="0.25">
      <c r="A16" s="19"/>
      <c r="B16" s="115" t="s">
        <v>41</v>
      </c>
      <c r="C16" s="67"/>
      <c r="D16" s="67"/>
      <c r="E16" s="67"/>
      <c r="F16" s="67"/>
      <c r="G16" s="67"/>
      <c r="H16" s="67"/>
      <c r="I16" s="67"/>
      <c r="J16" s="67"/>
      <c r="K16" s="67"/>
      <c r="L16" s="54"/>
      <c r="M16" s="15"/>
      <c r="N16" s="4"/>
      <c r="O16" s="4"/>
      <c r="P16" s="26"/>
      <c r="Q16" s="26"/>
      <c r="R16" s="26"/>
      <c r="S16" s="26"/>
      <c r="T16" s="26"/>
      <c r="U16" s="26"/>
    </row>
    <row r="17" spans="1:21" s="23" customFormat="1" ht="9.75" customHeight="1" x14ac:dyDescent="0.25">
      <c r="A17" s="19"/>
      <c r="B17" s="116" t="s">
        <v>63</v>
      </c>
      <c r="C17" s="67"/>
      <c r="D17" s="67"/>
      <c r="E17" s="67"/>
      <c r="F17" s="67"/>
      <c r="G17" s="67"/>
      <c r="H17" s="67"/>
      <c r="I17" s="67"/>
      <c r="J17" s="67"/>
      <c r="K17" s="67"/>
      <c r="L17" s="54"/>
      <c r="M17" s="15"/>
      <c r="N17" s="4"/>
      <c r="O17" s="4"/>
      <c r="P17" s="26"/>
      <c r="Q17" s="26"/>
      <c r="R17" s="26"/>
      <c r="S17" s="26"/>
      <c r="T17" s="26"/>
      <c r="U17" s="26"/>
    </row>
    <row r="18" spans="1:21" s="23" customFormat="1" x14ac:dyDescent="0.25">
      <c r="A18" s="19"/>
      <c r="B18" s="24"/>
      <c r="C18" s="70">
        <f t="shared" ref="C18:K18" si="0">+C14/C11</f>
        <v>22.676470588235293</v>
      </c>
      <c r="D18" s="70">
        <f t="shared" si="0"/>
        <v>11.428571428571429</v>
      </c>
      <c r="E18" s="70">
        <f t="shared" si="0"/>
        <v>16.486486486486488</v>
      </c>
      <c r="F18" s="70">
        <f t="shared" si="0"/>
        <v>9.6818181818181817</v>
      </c>
      <c r="G18" s="70">
        <f t="shared" si="0"/>
        <v>13.655172413793103</v>
      </c>
      <c r="H18" s="70">
        <f t="shared" si="0"/>
        <v>20</v>
      </c>
      <c r="I18" s="70">
        <f t="shared" si="0"/>
        <v>18.636363636363637</v>
      </c>
      <c r="J18" s="70">
        <f t="shared" si="0"/>
        <v>25.791666666666668</v>
      </c>
      <c r="K18" s="70">
        <f t="shared" si="0"/>
        <v>23.09090909090909</v>
      </c>
      <c r="L18" s="54"/>
      <c r="M18" s="15"/>
      <c r="N18" s="4"/>
      <c r="O18" s="4"/>
      <c r="P18" s="26"/>
      <c r="Q18" s="26"/>
      <c r="R18" s="26"/>
      <c r="S18" s="26"/>
      <c r="T18" s="26"/>
      <c r="U18" s="26"/>
    </row>
    <row r="19" spans="1:21" s="23" customFormat="1" ht="6" customHeight="1" x14ac:dyDescent="0.25">
      <c r="A19" s="19"/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53"/>
      <c r="M19" s="15"/>
      <c r="N19" s="4"/>
      <c r="O19" s="4"/>
      <c r="P19" s="26"/>
      <c r="Q19" s="26"/>
      <c r="R19" s="26"/>
      <c r="S19" s="26"/>
      <c r="T19" s="26"/>
      <c r="U19" s="26"/>
    </row>
    <row r="20" spans="1:21" s="23" customFormat="1" x14ac:dyDescent="0.25">
      <c r="A20" s="19"/>
      <c r="B20" s="20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5"/>
      <c r="N20" s="4"/>
      <c r="O20" s="4"/>
      <c r="P20" s="26"/>
      <c r="Q20" s="26"/>
      <c r="R20" s="26"/>
      <c r="S20" s="26"/>
      <c r="T20" s="26"/>
      <c r="U20" s="26"/>
    </row>
    <row r="21" spans="1:21" s="23" customFormat="1" x14ac:dyDescent="0.25">
      <c r="A21" s="19"/>
      <c r="B21" s="55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5"/>
      <c r="N21" s="4"/>
      <c r="O21" s="4"/>
      <c r="P21" s="26"/>
      <c r="Q21" s="26"/>
      <c r="R21" s="26"/>
      <c r="S21" s="26"/>
      <c r="T21" s="26"/>
      <c r="U21" s="26"/>
    </row>
    <row r="22" spans="1:21" s="23" customFormat="1" x14ac:dyDescent="0.25">
      <c r="A22" s="19"/>
      <c r="B22" s="55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5"/>
      <c r="N22" s="4"/>
      <c r="O22" s="4"/>
      <c r="P22" s="26"/>
      <c r="Q22" s="26"/>
      <c r="R22" s="26"/>
      <c r="S22" s="26"/>
      <c r="T22" s="26"/>
      <c r="U22" s="26"/>
    </row>
    <row r="23" spans="1:21" s="23" customFormat="1" x14ac:dyDescent="0.25">
      <c r="A23" s="19"/>
      <c r="B23" s="24"/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15"/>
      <c r="N23" s="4"/>
      <c r="O23" s="4"/>
      <c r="P23" s="26"/>
      <c r="Q23" s="26"/>
      <c r="R23" s="26"/>
      <c r="S23" s="26"/>
      <c r="T23" s="26"/>
      <c r="U23" s="26"/>
    </row>
    <row r="24" spans="1:21" s="23" customFormat="1" x14ac:dyDescent="0.25">
      <c r="A24" s="19"/>
      <c r="B24" s="27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15"/>
      <c r="N24" s="4"/>
      <c r="O24" s="4"/>
      <c r="P24" s="26"/>
      <c r="Q24" s="26"/>
      <c r="R24" s="26"/>
      <c r="S24" s="26"/>
      <c r="T24" s="26"/>
      <c r="U24" s="26"/>
    </row>
    <row r="25" spans="1:21" s="23" customFormat="1" x14ac:dyDescent="0.25">
      <c r="A25" s="19"/>
      <c r="B25" s="27"/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15"/>
      <c r="N25" s="4"/>
      <c r="O25" s="4"/>
      <c r="P25" s="22"/>
      <c r="Q25" s="22"/>
      <c r="R25" s="22"/>
      <c r="S25" s="22"/>
      <c r="T25" s="22"/>
      <c r="U25" s="22"/>
    </row>
    <row r="26" spans="1:21" s="23" customFormat="1" x14ac:dyDescent="0.25">
      <c r="A26" s="19"/>
      <c r="B26" s="24"/>
      <c r="C26" s="59"/>
      <c r="D26" s="59"/>
      <c r="E26" s="59"/>
      <c r="F26" s="59"/>
      <c r="G26" s="59"/>
      <c r="H26" s="59"/>
      <c r="I26" s="59"/>
      <c r="J26" s="59"/>
      <c r="K26" s="59"/>
      <c r="L26" s="54"/>
      <c r="M26" s="15"/>
      <c r="N26" s="4"/>
      <c r="O26" s="4"/>
      <c r="P26" s="22"/>
      <c r="Q26" s="22"/>
      <c r="R26" s="22"/>
      <c r="S26" s="22"/>
      <c r="T26" s="22"/>
      <c r="U26" s="22"/>
    </row>
    <row r="27" spans="1:21" s="23" customFormat="1" x14ac:dyDescent="0.25">
      <c r="A27" s="19"/>
      <c r="B27" s="27"/>
      <c r="C27" s="59"/>
      <c r="D27" s="59"/>
      <c r="E27" s="59"/>
      <c r="F27" s="59"/>
      <c r="G27" s="59"/>
      <c r="H27" s="59"/>
      <c r="I27" s="59"/>
      <c r="J27" s="59"/>
      <c r="K27" s="59"/>
      <c r="L27" s="54"/>
      <c r="M27" s="15"/>
      <c r="N27" s="4"/>
      <c r="O27" s="4"/>
      <c r="P27" s="22"/>
      <c r="Q27" s="22"/>
      <c r="R27" s="22"/>
      <c r="S27" s="22"/>
      <c r="T27" s="22"/>
      <c r="U27" s="22"/>
    </row>
    <row r="28" spans="1:21" s="26" customFormat="1" x14ac:dyDescent="0.25">
      <c r="A28" s="30"/>
      <c r="B28" s="27"/>
      <c r="C28" s="59"/>
      <c r="D28" s="59"/>
      <c r="E28" s="59"/>
      <c r="F28" s="59"/>
      <c r="G28" s="59"/>
      <c r="H28" s="59"/>
      <c r="I28" s="59"/>
      <c r="J28" s="59"/>
      <c r="K28" s="59"/>
      <c r="L28" s="54"/>
      <c r="M28" s="15"/>
      <c r="N28" s="4"/>
      <c r="O28" s="4"/>
      <c r="P28" s="22"/>
      <c r="Q28" s="22"/>
      <c r="R28" s="22"/>
      <c r="S28" s="22"/>
      <c r="T28" s="22"/>
      <c r="U28" s="22"/>
    </row>
    <row r="29" spans="1:21" s="33" customFormat="1" x14ac:dyDescent="0.25">
      <c r="A29" s="32"/>
      <c r="B29" s="24"/>
      <c r="C29" s="59"/>
      <c r="D29" s="59"/>
      <c r="E29" s="59"/>
      <c r="F29" s="59"/>
      <c r="G29" s="59"/>
      <c r="H29" s="59"/>
      <c r="I29" s="59"/>
      <c r="J29" s="59"/>
      <c r="K29" s="59"/>
      <c r="L29" s="54"/>
      <c r="M29" s="15"/>
      <c r="N29" s="4"/>
      <c r="O29" s="4"/>
      <c r="P29" s="22"/>
      <c r="Q29" s="22"/>
      <c r="R29" s="22"/>
      <c r="S29" s="22"/>
      <c r="T29" s="22"/>
      <c r="U29" s="22"/>
    </row>
    <row r="30" spans="1:21" x14ac:dyDescent="0.25">
      <c r="A30" s="3"/>
      <c r="B30" s="27"/>
      <c r="C30" s="59"/>
      <c r="D30" s="59"/>
      <c r="E30" s="59"/>
      <c r="F30" s="59"/>
      <c r="G30" s="59"/>
      <c r="H30" s="59"/>
      <c r="I30" s="59"/>
      <c r="J30" s="59"/>
      <c r="K30" s="59"/>
      <c r="L30" s="54"/>
      <c r="M30" s="15"/>
    </row>
    <row r="31" spans="1:21" x14ac:dyDescent="0.25">
      <c r="A31" s="3"/>
      <c r="B31" s="27"/>
      <c r="C31" s="59"/>
      <c r="D31" s="59"/>
      <c r="E31" s="59"/>
      <c r="F31" s="59"/>
      <c r="G31" s="59"/>
      <c r="H31" s="59"/>
      <c r="I31" s="59"/>
      <c r="J31" s="59"/>
      <c r="K31" s="59"/>
      <c r="L31" s="54"/>
      <c r="M31" s="15"/>
    </row>
    <row r="32" spans="1:21" x14ac:dyDescent="0.25">
      <c r="A32" s="3"/>
      <c r="B32" s="24"/>
      <c r="C32" s="59"/>
      <c r="D32" s="59"/>
      <c r="E32" s="59"/>
      <c r="F32" s="59"/>
      <c r="G32" s="59"/>
      <c r="H32" s="59"/>
      <c r="I32" s="59"/>
      <c r="J32" s="59"/>
      <c r="K32" s="59"/>
      <c r="L32" s="54"/>
      <c r="M32" s="15"/>
    </row>
    <row r="33" spans="1:21" x14ac:dyDescent="0.25">
      <c r="A33" s="3"/>
      <c r="B33" s="27"/>
      <c r="C33" s="60"/>
      <c r="D33" s="60"/>
      <c r="E33" s="60"/>
      <c r="F33" s="60"/>
      <c r="G33" s="60"/>
      <c r="H33" s="60"/>
      <c r="I33" s="60"/>
      <c r="J33" s="60"/>
      <c r="K33" s="60"/>
      <c r="L33" s="54"/>
      <c r="M33" s="15"/>
    </row>
    <row r="34" spans="1:21" x14ac:dyDescent="0.25">
      <c r="A34" s="3"/>
      <c r="B34" s="27"/>
      <c r="C34" s="60"/>
      <c r="D34" s="60"/>
      <c r="E34" s="60"/>
      <c r="F34" s="60"/>
      <c r="G34" s="60"/>
      <c r="H34" s="60"/>
      <c r="I34" s="60"/>
      <c r="J34" s="60"/>
      <c r="K34" s="60"/>
      <c r="L34" s="54"/>
      <c r="M34" s="15"/>
    </row>
    <row r="35" spans="1:21" x14ac:dyDescent="0.25">
      <c r="A35" s="3"/>
      <c r="B35" s="61"/>
      <c r="C35" s="34"/>
      <c r="D35" s="35"/>
      <c r="E35" s="36"/>
      <c r="F35" s="3"/>
      <c r="G35" s="3"/>
      <c r="H35" s="35"/>
      <c r="I35" s="35"/>
      <c r="J35" s="35"/>
      <c r="K35" s="35"/>
      <c r="L35" s="3"/>
      <c r="M35" s="3"/>
    </row>
    <row r="36" spans="1:21" ht="24.75" customHeight="1" x14ac:dyDescent="0.25">
      <c r="A36" s="3"/>
      <c r="B36" s="34"/>
      <c r="C36" s="34"/>
      <c r="D36" s="35"/>
      <c r="E36" s="36"/>
      <c r="F36" s="3"/>
      <c r="G36" s="3"/>
      <c r="H36" s="35"/>
      <c r="I36" s="35"/>
      <c r="J36" s="35"/>
      <c r="K36" s="35"/>
      <c r="L36" s="3"/>
      <c r="M36" s="3"/>
    </row>
    <row r="37" spans="1:21" s="4" customFormat="1" x14ac:dyDescent="0.25">
      <c r="A37" s="3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"/>
      <c r="M37" s="3"/>
      <c r="P37" s="12"/>
      <c r="Q37" s="12"/>
      <c r="R37" s="12"/>
      <c r="S37" s="12"/>
      <c r="T37" s="12"/>
      <c r="U37" s="12"/>
    </row>
    <row r="38" spans="1:21" s="4" customFormat="1" x14ac:dyDescent="0.25">
      <c r="A38" s="3"/>
      <c r="B38" s="34"/>
      <c r="C38" s="34"/>
      <c r="D38" s="34"/>
      <c r="E38" s="39"/>
      <c r="F38" s="3"/>
      <c r="G38" s="3"/>
      <c r="H38" s="3"/>
      <c r="I38" s="3"/>
      <c r="J38" s="3"/>
      <c r="K38" s="3"/>
      <c r="L38" s="3"/>
      <c r="M38" s="3"/>
      <c r="P38" s="12"/>
      <c r="Q38" s="12"/>
      <c r="R38" s="12"/>
      <c r="S38" s="12"/>
      <c r="T38" s="12"/>
      <c r="U38" s="12"/>
    </row>
    <row r="39" spans="1:21" s="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P39" s="12"/>
      <c r="Q39" s="12"/>
      <c r="R39" s="12"/>
      <c r="S39" s="12"/>
      <c r="T39" s="12"/>
      <c r="U39" s="12"/>
    </row>
    <row r="40" spans="1:21" s="4" customFormat="1" x14ac:dyDescent="0.25">
      <c r="A40" s="3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"/>
      <c r="M40" s="3"/>
      <c r="P40" s="12"/>
      <c r="Q40" s="12"/>
      <c r="R40" s="12"/>
      <c r="S40" s="12"/>
      <c r="T40" s="12"/>
      <c r="U40" s="12"/>
    </row>
    <row r="41" spans="1:21" s="4" customFormat="1" x14ac:dyDescent="0.25">
      <c r="A41" s="3"/>
      <c r="B41" s="13"/>
      <c r="C41" s="13"/>
      <c r="D41" s="13"/>
      <c r="E41" s="41"/>
      <c r="F41" s="3"/>
      <c r="G41" s="3"/>
      <c r="H41" s="3"/>
      <c r="I41" s="3"/>
      <c r="J41" s="3"/>
      <c r="K41" s="3"/>
      <c r="L41" s="3"/>
      <c r="M41" s="3"/>
      <c r="P41" s="12"/>
      <c r="Q41" s="12"/>
      <c r="R41" s="12"/>
      <c r="S41" s="12"/>
      <c r="T41" s="12"/>
      <c r="U41" s="12"/>
    </row>
    <row r="42" spans="1:21" s="4" customFormat="1" ht="16.5" customHeight="1" x14ac:dyDescent="0.25">
      <c r="A42" s="3"/>
      <c r="B42" s="42"/>
      <c r="C42" s="42"/>
      <c r="D42" s="43"/>
      <c r="E42" s="43"/>
      <c r="F42" s="43"/>
      <c r="G42" s="43"/>
      <c r="H42" s="43"/>
      <c r="I42" s="43"/>
      <c r="J42" s="43"/>
      <c r="K42" s="43"/>
      <c r="L42" s="3"/>
      <c r="M42" s="3"/>
      <c r="P42" s="12"/>
      <c r="Q42" s="12"/>
      <c r="R42" s="12"/>
      <c r="S42" s="12"/>
      <c r="T42" s="12"/>
      <c r="U42" s="12"/>
    </row>
    <row r="43" spans="1:21" s="4" customFormat="1" x14ac:dyDescent="0.25">
      <c r="A43" s="3"/>
      <c r="B43" s="34"/>
      <c r="C43" s="34"/>
      <c r="D43" s="35"/>
      <c r="E43" s="36"/>
      <c r="F43" s="3"/>
      <c r="G43" s="3"/>
      <c r="H43" s="35"/>
      <c r="I43" s="35"/>
      <c r="J43" s="35"/>
      <c r="K43" s="35"/>
      <c r="L43" s="3"/>
      <c r="M43" s="3"/>
      <c r="P43" s="12"/>
      <c r="Q43" s="12"/>
      <c r="R43" s="12"/>
      <c r="S43" s="12"/>
      <c r="T43" s="12"/>
      <c r="U43" s="12"/>
    </row>
    <row r="44" spans="1:21" s="4" customFormat="1" x14ac:dyDescent="0.25">
      <c r="A44" s="3"/>
      <c r="B44" s="34"/>
      <c r="C44" s="34"/>
      <c r="D44" s="35"/>
      <c r="E44" s="36"/>
      <c r="F44" s="3"/>
      <c r="G44" s="3"/>
      <c r="H44" s="35"/>
      <c r="I44" s="35"/>
      <c r="J44" s="35"/>
      <c r="K44" s="35"/>
      <c r="L44" s="3"/>
      <c r="M44" s="3"/>
      <c r="P44" s="12"/>
      <c r="Q44" s="12"/>
      <c r="R44" s="12"/>
      <c r="S44" s="12"/>
      <c r="T44" s="12"/>
      <c r="U44" s="12"/>
    </row>
    <row r="45" spans="1:21" s="4" customFormat="1" x14ac:dyDescent="0.25">
      <c r="A45" s="3"/>
      <c r="B45" s="34"/>
      <c r="C45" s="34"/>
      <c r="D45" s="35"/>
      <c r="E45" s="36"/>
      <c r="F45" s="3"/>
      <c r="G45" s="3"/>
      <c r="H45" s="35"/>
      <c r="I45" s="35"/>
      <c r="J45" s="35"/>
      <c r="K45" s="35"/>
      <c r="L45" s="3"/>
      <c r="M45" s="3"/>
      <c r="P45" s="12"/>
      <c r="Q45" s="12"/>
      <c r="R45" s="12"/>
      <c r="S45" s="12"/>
      <c r="T45" s="12"/>
      <c r="U45" s="12"/>
    </row>
    <row r="46" spans="1:21" s="4" customFormat="1" x14ac:dyDescent="0.25">
      <c r="A46" s="3"/>
      <c r="B46" s="34"/>
      <c r="C46" s="34"/>
      <c r="D46" s="35"/>
      <c r="E46" s="36"/>
      <c r="F46" s="3"/>
      <c r="G46" s="3"/>
      <c r="H46" s="35"/>
      <c r="I46" s="35"/>
      <c r="J46" s="35"/>
      <c r="K46" s="35"/>
      <c r="L46" s="3"/>
      <c r="M46" s="3"/>
      <c r="P46" s="12"/>
      <c r="Q46" s="12"/>
      <c r="R46" s="12"/>
      <c r="S46" s="12"/>
      <c r="T46" s="12"/>
      <c r="U46" s="12"/>
    </row>
    <row r="47" spans="1:21" s="4" customFormat="1" x14ac:dyDescent="0.25">
      <c r="A47" s="3"/>
      <c r="B47" s="34"/>
      <c r="C47" s="34"/>
      <c r="D47" s="35"/>
      <c r="E47" s="36"/>
      <c r="F47" s="3"/>
      <c r="G47" s="3"/>
      <c r="H47" s="35"/>
      <c r="I47" s="35"/>
      <c r="J47" s="35"/>
      <c r="K47" s="35"/>
      <c r="L47" s="3"/>
      <c r="M47" s="3"/>
      <c r="P47" s="12"/>
      <c r="Q47" s="12"/>
      <c r="R47" s="12"/>
      <c r="S47" s="12"/>
      <c r="T47" s="12"/>
      <c r="U47" s="12"/>
    </row>
    <row r="48" spans="1:21" s="4" customFormat="1" x14ac:dyDescent="0.25">
      <c r="A48" s="3"/>
      <c r="B48" s="34"/>
      <c r="C48" s="34"/>
      <c r="D48" s="35"/>
      <c r="E48" s="36"/>
      <c r="F48" s="3"/>
      <c r="G48" s="3"/>
      <c r="H48" s="35"/>
      <c r="I48" s="35"/>
      <c r="J48" s="35"/>
      <c r="K48" s="35"/>
      <c r="L48" s="3"/>
      <c r="M48" s="3"/>
      <c r="P48" s="12"/>
      <c r="Q48" s="12"/>
      <c r="R48" s="12"/>
      <c r="S48" s="12"/>
      <c r="T48" s="12"/>
      <c r="U48" s="12"/>
    </row>
    <row r="49" spans="1:21" s="4" customFormat="1" x14ac:dyDescent="0.25">
      <c r="A49" s="3"/>
      <c r="B49" s="34"/>
      <c r="C49" s="34"/>
      <c r="D49" s="35"/>
      <c r="E49" s="36"/>
      <c r="F49" s="3"/>
      <c r="G49" s="3"/>
      <c r="H49" s="35"/>
      <c r="I49" s="35"/>
      <c r="J49" s="35"/>
      <c r="K49" s="35"/>
      <c r="L49" s="3"/>
      <c r="M49" s="3"/>
      <c r="P49" s="12"/>
      <c r="Q49" s="12"/>
      <c r="R49" s="12"/>
      <c r="S49" s="12"/>
      <c r="T49" s="12"/>
      <c r="U49" s="12"/>
    </row>
    <row r="50" spans="1:21" s="4" customFormat="1" x14ac:dyDescent="0.25">
      <c r="A50" s="3"/>
      <c r="B50" s="34"/>
      <c r="C50" s="34"/>
      <c r="D50" s="35"/>
      <c r="E50" s="36"/>
      <c r="F50" s="3"/>
      <c r="G50" s="3"/>
      <c r="H50" s="35"/>
      <c r="I50" s="35"/>
      <c r="J50" s="35"/>
      <c r="K50" s="35"/>
      <c r="L50" s="3"/>
      <c r="M50" s="3"/>
      <c r="P50" s="12"/>
      <c r="Q50" s="12"/>
      <c r="R50" s="12"/>
      <c r="S50" s="12"/>
      <c r="T50" s="12"/>
      <c r="U50" s="12"/>
    </row>
    <row r="51" spans="1:21" s="4" customFormat="1" x14ac:dyDescent="0.25">
      <c r="A51" s="3"/>
      <c r="B51" s="34"/>
      <c r="C51" s="34"/>
      <c r="D51" s="35"/>
      <c r="E51" s="36"/>
      <c r="F51" s="3"/>
      <c r="G51" s="3"/>
      <c r="H51" s="35"/>
      <c r="I51" s="35"/>
      <c r="J51" s="35"/>
      <c r="K51" s="35"/>
      <c r="L51" s="3"/>
      <c r="M51" s="3"/>
      <c r="P51" s="12"/>
      <c r="Q51" s="12"/>
      <c r="R51" s="12"/>
      <c r="S51" s="12"/>
      <c r="T51" s="12"/>
      <c r="U51" s="12"/>
    </row>
    <row r="52" spans="1:21" s="4" customFormat="1" x14ac:dyDescent="0.25">
      <c r="A52" s="3"/>
      <c r="B52" s="34"/>
      <c r="C52" s="34"/>
      <c r="D52" s="35"/>
      <c r="E52" s="36"/>
      <c r="F52" s="3"/>
      <c r="G52" s="3"/>
      <c r="H52" s="35"/>
      <c r="I52" s="35"/>
      <c r="J52" s="35"/>
      <c r="K52" s="35"/>
      <c r="L52" s="3"/>
      <c r="M52" s="3"/>
      <c r="P52" s="12"/>
      <c r="Q52" s="12"/>
      <c r="R52" s="12"/>
      <c r="S52" s="12"/>
      <c r="T52" s="12"/>
      <c r="U52" s="12"/>
    </row>
    <row r="53" spans="1:21" s="4" customFormat="1" x14ac:dyDescent="0.25">
      <c r="A53" s="3"/>
      <c r="B53" s="34"/>
      <c r="C53" s="34"/>
      <c r="D53" s="35"/>
      <c r="E53" s="36"/>
      <c r="F53" s="3"/>
      <c r="G53" s="3"/>
      <c r="H53" s="35"/>
      <c r="I53" s="35"/>
      <c r="J53" s="35"/>
      <c r="K53" s="35"/>
      <c r="L53" s="3"/>
      <c r="M53" s="3"/>
      <c r="P53" s="12"/>
      <c r="Q53" s="12"/>
      <c r="R53" s="12"/>
      <c r="S53" s="12"/>
      <c r="T53" s="12"/>
      <c r="U53" s="12"/>
    </row>
  </sheetData>
  <mergeCells count="2">
    <mergeCell ref="B6:L6"/>
    <mergeCell ref="B8:L8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Pro,Negrita"Tri3 2024 |&amp;P</oddFooter>
  </headerFooter>
  <ignoredErrors>
    <ignoredError sqref="C18:K1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C327-FC8E-4CFD-BE3B-FB099F733402}">
  <sheetPr>
    <pageSetUpPr fitToPage="1"/>
  </sheetPr>
  <dimension ref="A1:IR57"/>
  <sheetViews>
    <sheetView zoomScaleNormal="100" workbookViewId="0"/>
  </sheetViews>
  <sheetFormatPr baseColWidth="10" defaultColWidth="8.7109375" defaultRowHeight="14.25" x14ac:dyDescent="0.25"/>
  <cols>
    <col min="1" max="1" width="6.28515625" style="4" customWidth="1"/>
    <col min="2" max="2" width="5.28515625" style="4" customWidth="1"/>
    <col min="3" max="3" width="7.85546875" style="4" customWidth="1"/>
    <col min="4" max="4" width="15.28515625" style="4" customWidth="1"/>
    <col min="5" max="5" width="8.5703125" style="4" customWidth="1"/>
    <col min="6" max="6" width="5.42578125" style="4" customWidth="1"/>
    <col min="7" max="7" width="8.5703125" style="4" customWidth="1"/>
    <col min="8" max="8" width="6.5703125" style="4" customWidth="1"/>
    <col min="9" max="9" width="16.85546875" style="4" customWidth="1"/>
    <col min="10" max="10" width="1.42578125" style="92" customWidth="1"/>
    <col min="11" max="11" width="9.7109375" style="4" bestFit="1" customWidth="1"/>
    <col min="12" max="12" width="5.28515625" style="4" customWidth="1"/>
    <col min="13" max="16384" width="8.7109375" style="4"/>
  </cols>
  <sheetData>
    <row r="1" spans="1:252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71"/>
      <c r="K1" s="3"/>
      <c r="L1" s="3"/>
    </row>
    <row r="2" spans="1:252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71"/>
      <c r="K2" s="3"/>
      <c r="L2" s="3"/>
    </row>
    <row r="3" spans="1:252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71"/>
      <c r="K3" s="3"/>
      <c r="L3" s="3"/>
    </row>
    <row r="4" spans="1:252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71"/>
      <c r="K4" s="3"/>
      <c r="L4" s="3"/>
    </row>
    <row r="5" spans="1:252" x14ac:dyDescent="0.25">
      <c r="A5" s="3"/>
      <c r="B5" s="3"/>
      <c r="C5" s="3"/>
      <c r="D5" s="3"/>
      <c r="E5" s="3"/>
      <c r="F5" s="3"/>
      <c r="G5" s="3"/>
      <c r="H5" s="3"/>
      <c r="I5" s="3"/>
      <c r="J5" s="71"/>
      <c r="K5" s="3"/>
      <c r="L5" s="3"/>
    </row>
    <row r="6" spans="1:252" s="12" customFormat="1" ht="36.75" customHeight="1" x14ac:dyDescent="0.25">
      <c r="A6" s="3"/>
      <c r="B6" s="131" t="s">
        <v>104</v>
      </c>
      <c r="C6" s="135"/>
      <c r="D6" s="135"/>
      <c r="E6" s="135"/>
      <c r="F6" s="135"/>
      <c r="G6" s="135"/>
      <c r="H6" s="135"/>
      <c r="I6" s="135"/>
      <c r="J6" s="135"/>
      <c r="K6" s="135"/>
      <c r="L6" s="96"/>
      <c r="M6" s="4"/>
      <c r="N6" s="4"/>
    </row>
    <row r="7" spans="1:252" s="74" customFormat="1" x14ac:dyDescent="0.25">
      <c r="A7" s="72"/>
      <c r="B7" s="72"/>
      <c r="C7" s="72"/>
      <c r="D7" s="72"/>
      <c r="E7" s="72"/>
      <c r="F7" s="72"/>
      <c r="G7" s="72"/>
      <c r="H7" s="72"/>
      <c r="I7" s="72"/>
      <c r="J7" s="73"/>
      <c r="K7" s="72"/>
      <c r="L7" s="72"/>
    </row>
    <row r="8" spans="1:252" s="74" customFormat="1" x14ac:dyDescent="0.25">
      <c r="A8" s="72"/>
      <c r="B8" s="75" t="s">
        <v>14</v>
      </c>
      <c r="C8" s="72"/>
      <c r="D8" s="72"/>
      <c r="E8" s="72"/>
      <c r="F8" s="72"/>
      <c r="G8" s="72"/>
      <c r="H8" s="72"/>
      <c r="I8" s="73"/>
      <c r="J8" s="72"/>
      <c r="K8" s="72"/>
      <c r="L8" s="72"/>
    </row>
    <row r="9" spans="1:252" s="74" customFormat="1" ht="6" customHeight="1" x14ac:dyDescent="0.25">
      <c r="A9" s="72"/>
      <c r="B9" s="72"/>
      <c r="C9" s="72"/>
      <c r="D9" s="72"/>
      <c r="E9" s="72"/>
      <c r="F9" s="72"/>
      <c r="G9" s="72"/>
      <c r="H9" s="72"/>
      <c r="I9" s="73"/>
      <c r="J9" s="72"/>
      <c r="K9" s="72"/>
      <c r="L9" s="72"/>
    </row>
    <row r="10" spans="1:252" s="80" customFormat="1" ht="15" thickBot="1" x14ac:dyDescent="0.3">
      <c r="A10" s="76"/>
      <c r="B10" s="77" t="s">
        <v>30</v>
      </c>
      <c r="C10" s="78"/>
      <c r="D10" s="78"/>
      <c r="E10" s="78"/>
      <c r="F10" s="78"/>
      <c r="G10" s="78"/>
      <c r="H10" s="78"/>
      <c r="I10" s="79" t="s">
        <v>12</v>
      </c>
      <c r="J10" s="77"/>
      <c r="K10" s="79" t="s">
        <v>13</v>
      </c>
      <c r="L10" s="76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</row>
    <row r="11" spans="1:252" s="80" customFormat="1" ht="3.75" customHeight="1" x14ac:dyDescent="0.25">
      <c r="A11" s="76"/>
      <c r="B11" s="81"/>
      <c r="C11" s="82"/>
      <c r="D11" s="82"/>
      <c r="E11" s="82"/>
      <c r="F11" s="82"/>
      <c r="G11" s="82"/>
      <c r="H11" s="82"/>
      <c r="I11" s="83"/>
      <c r="J11" s="81"/>
      <c r="K11" s="84"/>
      <c r="L11" s="81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</row>
    <row r="12" spans="1:252" s="80" customFormat="1" ht="6" customHeight="1" x14ac:dyDescent="0.25">
      <c r="A12" s="76"/>
      <c r="B12" s="81"/>
      <c r="C12" s="82"/>
      <c r="D12" s="82"/>
      <c r="E12" s="82"/>
      <c r="F12" s="82"/>
      <c r="G12" s="82"/>
      <c r="H12" s="82"/>
      <c r="I12" s="83"/>
      <c r="J12" s="81"/>
      <c r="K12" s="83"/>
      <c r="L12" s="81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</row>
    <row r="13" spans="1:252" s="80" customFormat="1" ht="15" thickBot="1" x14ac:dyDescent="0.3">
      <c r="A13" s="76"/>
      <c r="B13" s="77" t="s">
        <v>31</v>
      </c>
      <c r="C13" s="78"/>
      <c r="D13" s="78"/>
      <c r="E13" s="78"/>
      <c r="F13" s="78"/>
      <c r="G13" s="78"/>
      <c r="H13" s="85"/>
      <c r="I13" s="79" t="s">
        <v>12</v>
      </c>
      <c r="J13" s="86"/>
      <c r="K13" s="79" t="s">
        <v>15</v>
      </c>
      <c r="L13" s="81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</row>
    <row r="14" spans="1:252" s="74" customFormat="1" ht="27.75" customHeight="1" x14ac:dyDescent="0.25">
      <c r="A14" s="72"/>
      <c r="B14" s="137" t="s">
        <v>68</v>
      </c>
      <c r="C14" s="138"/>
      <c r="D14" s="138"/>
      <c r="E14" s="138"/>
      <c r="F14" s="138"/>
      <c r="G14" s="138"/>
      <c r="H14" s="138"/>
      <c r="I14" s="113">
        <v>45311</v>
      </c>
      <c r="J14" s="81"/>
      <c r="K14" s="112">
        <v>583</v>
      </c>
      <c r="L14" s="72"/>
    </row>
    <row r="15" spans="1:252" s="80" customFormat="1" x14ac:dyDescent="0.25">
      <c r="A15" s="76"/>
      <c r="B15" s="81" t="s">
        <v>69</v>
      </c>
      <c r="C15" s="81"/>
      <c r="D15" s="81"/>
      <c r="E15" s="81"/>
      <c r="F15" s="81"/>
      <c r="G15" s="81"/>
      <c r="H15" s="81"/>
      <c r="I15" s="87">
        <v>45356</v>
      </c>
      <c r="J15" s="81"/>
      <c r="K15" s="84">
        <v>85</v>
      </c>
      <c r="L15" s="81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</row>
    <row r="16" spans="1:252" s="80" customFormat="1" x14ac:dyDescent="0.25">
      <c r="A16" s="76"/>
      <c r="B16" s="81" t="s">
        <v>70</v>
      </c>
      <c r="C16" s="81"/>
      <c r="D16" s="81"/>
      <c r="E16" s="81"/>
      <c r="F16" s="81"/>
      <c r="G16" s="81"/>
      <c r="H16" s="81"/>
      <c r="I16" s="87">
        <v>45393</v>
      </c>
      <c r="J16" s="81"/>
      <c r="K16" s="84">
        <v>111</v>
      </c>
      <c r="L16" s="81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</row>
    <row r="17" spans="1:252" s="80" customFormat="1" x14ac:dyDescent="0.25">
      <c r="A17" s="76"/>
      <c r="B17" s="81" t="s">
        <v>71</v>
      </c>
      <c r="C17" s="81"/>
      <c r="D17" s="81"/>
      <c r="E17" s="81"/>
      <c r="F17" s="81"/>
      <c r="G17" s="81"/>
      <c r="H17" s="81"/>
      <c r="I17" s="87">
        <v>45428</v>
      </c>
      <c r="J17" s="81"/>
      <c r="K17" s="84">
        <v>64</v>
      </c>
      <c r="L17" s="81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</row>
    <row r="18" spans="1:252" s="80" customFormat="1" x14ac:dyDescent="0.25">
      <c r="A18" s="76"/>
      <c r="B18" s="81" t="s">
        <v>72</v>
      </c>
      <c r="C18" s="81"/>
      <c r="D18" s="81"/>
      <c r="E18" s="81"/>
      <c r="F18" s="81"/>
      <c r="G18" s="81"/>
      <c r="H18" s="81"/>
      <c r="I18" s="87">
        <v>45430</v>
      </c>
      <c r="J18" s="81"/>
      <c r="K18" s="84">
        <v>28</v>
      </c>
      <c r="L18" s="81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</row>
    <row r="19" spans="1:252" s="74" customFormat="1" ht="15" x14ac:dyDescent="0.25">
      <c r="A19" s="72"/>
      <c r="B19" s="137" t="s">
        <v>73</v>
      </c>
      <c r="C19" s="138"/>
      <c r="D19" s="138"/>
      <c r="E19" s="138"/>
      <c r="F19" s="138"/>
      <c r="G19" s="138"/>
      <c r="H19" s="138"/>
      <c r="I19" s="113">
        <v>45437</v>
      </c>
      <c r="J19" s="81"/>
      <c r="K19" s="112">
        <v>41</v>
      </c>
      <c r="L19" s="72"/>
    </row>
    <row r="20" spans="1:252" s="80" customFormat="1" x14ac:dyDescent="0.25">
      <c r="A20" s="76"/>
      <c r="B20" s="81" t="s">
        <v>74</v>
      </c>
      <c r="C20" s="81"/>
      <c r="D20" s="81"/>
      <c r="E20" s="81"/>
      <c r="F20" s="81"/>
      <c r="G20" s="81"/>
      <c r="H20" s="81"/>
      <c r="I20" s="87">
        <v>45441</v>
      </c>
      <c r="J20" s="81"/>
      <c r="K20" s="84">
        <v>44</v>
      </c>
      <c r="L20" s="81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</row>
    <row r="21" spans="1:252" s="80" customFormat="1" x14ac:dyDescent="0.25">
      <c r="A21" s="76"/>
      <c r="B21" s="81" t="s">
        <v>114</v>
      </c>
      <c r="C21" s="81"/>
      <c r="D21" s="81"/>
      <c r="E21" s="81"/>
      <c r="F21" s="81"/>
      <c r="G21" s="81"/>
      <c r="H21" s="81"/>
      <c r="I21" s="87">
        <v>45460</v>
      </c>
      <c r="J21" s="81"/>
      <c r="K21" s="84">
        <v>79</v>
      </c>
      <c r="L21" s="81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</row>
    <row r="22" spans="1:252" s="80" customFormat="1" x14ac:dyDescent="0.25">
      <c r="A22" s="76"/>
      <c r="B22" s="81" t="s">
        <v>115</v>
      </c>
      <c r="C22" s="81"/>
      <c r="D22" s="81"/>
      <c r="E22" s="81"/>
      <c r="F22" s="81"/>
      <c r="G22" s="81"/>
      <c r="H22" s="81"/>
      <c r="I22" s="87">
        <v>45547</v>
      </c>
      <c r="J22" s="81"/>
      <c r="K22" s="84">
        <v>119</v>
      </c>
      <c r="L22" s="81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</row>
    <row r="23" spans="1:252" s="80" customFormat="1" x14ac:dyDescent="0.25">
      <c r="A23" s="76"/>
      <c r="B23" s="81" t="s">
        <v>116</v>
      </c>
      <c r="C23" s="81"/>
      <c r="D23" s="81"/>
      <c r="E23" s="81"/>
      <c r="F23" s="81"/>
      <c r="G23" s="81"/>
      <c r="H23" s="81"/>
      <c r="I23" s="87">
        <v>45559</v>
      </c>
      <c r="J23" s="81"/>
      <c r="K23" s="84">
        <v>55</v>
      </c>
      <c r="L23" s="81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</row>
    <row r="24" spans="1:252" s="74" customFormat="1" ht="5.25" customHeight="1" x14ac:dyDescent="0.25">
      <c r="A24" s="72"/>
      <c r="B24" s="81"/>
      <c r="C24" s="72"/>
      <c r="D24" s="72"/>
      <c r="E24" s="72"/>
      <c r="F24" s="72"/>
      <c r="G24" s="72"/>
      <c r="H24" s="72"/>
      <c r="I24" s="87"/>
      <c r="J24" s="72"/>
      <c r="K24" s="88"/>
      <c r="L24" s="72"/>
    </row>
    <row r="25" spans="1:252" s="80" customFormat="1" ht="5.25" customHeight="1" x14ac:dyDescent="0.25">
      <c r="A25" s="76"/>
      <c r="B25" s="81"/>
      <c r="C25" s="82"/>
      <c r="D25" s="82"/>
      <c r="E25" s="82"/>
      <c r="F25" s="82"/>
      <c r="G25" s="82"/>
      <c r="H25" s="82"/>
      <c r="I25" s="83"/>
      <c r="J25" s="81"/>
      <c r="K25" s="83"/>
      <c r="L25" s="81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</row>
    <row r="26" spans="1:252" s="80" customFormat="1" ht="15" thickBot="1" x14ac:dyDescent="0.3">
      <c r="A26" s="76"/>
      <c r="B26" s="77" t="s">
        <v>32</v>
      </c>
      <c r="C26" s="78"/>
      <c r="D26" s="78"/>
      <c r="E26" s="78"/>
      <c r="F26" s="78"/>
      <c r="G26" s="78"/>
      <c r="H26" s="85"/>
      <c r="I26" s="79" t="s">
        <v>12</v>
      </c>
      <c r="J26" s="86"/>
      <c r="K26" s="79" t="s">
        <v>15</v>
      </c>
      <c r="L26" s="81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  <c r="IR26" s="74"/>
    </row>
    <row r="27" spans="1:252" s="80" customFormat="1" x14ac:dyDescent="0.25">
      <c r="A27" s="76"/>
      <c r="B27" s="81" t="s">
        <v>75</v>
      </c>
      <c r="C27" s="81"/>
      <c r="D27" s="81"/>
      <c r="E27" s="81"/>
      <c r="F27" s="81"/>
      <c r="G27" s="81"/>
      <c r="H27" s="83"/>
      <c r="I27" s="87">
        <v>45314</v>
      </c>
      <c r="J27" s="119"/>
      <c r="K27" s="83">
        <v>5</v>
      </c>
      <c r="L27" s="81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  <c r="IR27" s="74"/>
    </row>
    <row r="28" spans="1:252" s="80" customFormat="1" x14ac:dyDescent="0.25">
      <c r="A28" s="76"/>
      <c r="B28" s="81" t="s">
        <v>67</v>
      </c>
      <c r="C28" s="81"/>
      <c r="D28" s="81"/>
      <c r="E28" s="81"/>
      <c r="F28" s="81"/>
      <c r="G28" s="81"/>
      <c r="H28" s="83"/>
      <c r="I28" s="87">
        <v>45344</v>
      </c>
      <c r="J28" s="119"/>
      <c r="K28" s="83">
        <v>22</v>
      </c>
      <c r="L28" s="81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</row>
    <row r="29" spans="1:252" s="80" customFormat="1" x14ac:dyDescent="0.25">
      <c r="A29" s="76"/>
      <c r="B29" s="81" t="s">
        <v>76</v>
      </c>
      <c r="C29" s="81"/>
      <c r="D29" s="81"/>
      <c r="E29" s="81"/>
      <c r="F29" s="81"/>
      <c r="G29" s="81"/>
      <c r="H29" s="83"/>
      <c r="I29" s="87">
        <v>45356</v>
      </c>
      <c r="J29" s="119"/>
      <c r="K29" s="83">
        <v>27</v>
      </c>
      <c r="L29" s="81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  <c r="IR29" s="74"/>
    </row>
    <row r="30" spans="1:252" s="80" customFormat="1" x14ac:dyDescent="0.25">
      <c r="A30" s="76"/>
      <c r="B30" s="81" t="s">
        <v>77</v>
      </c>
      <c r="C30" s="81"/>
      <c r="D30" s="81"/>
      <c r="E30" s="81"/>
      <c r="F30" s="81"/>
      <c r="G30" s="81"/>
      <c r="H30" s="83"/>
      <c r="I30" s="87">
        <v>45358</v>
      </c>
      <c r="J30" s="119"/>
      <c r="K30" s="83">
        <v>24</v>
      </c>
      <c r="L30" s="81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</row>
    <row r="31" spans="1:252" s="80" customFormat="1" ht="15" customHeight="1" x14ac:dyDescent="0.25">
      <c r="A31" s="76"/>
      <c r="B31" s="81" t="s">
        <v>78</v>
      </c>
      <c r="C31" s="81"/>
      <c r="D31" s="81"/>
      <c r="E31" s="81"/>
      <c r="F31" s="81"/>
      <c r="G31" s="81"/>
      <c r="H31" s="83"/>
      <c r="I31" s="87">
        <v>45365</v>
      </c>
      <c r="J31" s="119"/>
      <c r="K31" s="83">
        <v>31</v>
      </c>
      <c r="L31" s="81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  <c r="IP31" s="74"/>
      <c r="IQ31" s="74"/>
      <c r="IR31" s="74"/>
    </row>
    <row r="32" spans="1:252" s="80" customFormat="1" ht="15" customHeight="1" x14ac:dyDescent="0.25">
      <c r="A32" s="76"/>
      <c r="B32" s="81" t="s">
        <v>79</v>
      </c>
      <c r="C32" s="81"/>
      <c r="D32" s="81"/>
      <c r="E32" s="81"/>
      <c r="F32" s="81"/>
      <c r="G32" s="81"/>
      <c r="H32" s="83"/>
      <c r="I32" s="87">
        <v>45387</v>
      </c>
      <c r="J32" s="119"/>
      <c r="K32" s="83">
        <v>11</v>
      </c>
      <c r="L32" s="81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  <c r="IQ32" s="74"/>
      <c r="IR32" s="74"/>
    </row>
    <row r="33" spans="1:252" s="80" customFormat="1" ht="15" customHeight="1" x14ac:dyDescent="0.25">
      <c r="A33" s="76"/>
      <c r="B33" s="81" t="s">
        <v>80</v>
      </c>
      <c r="C33" s="81"/>
      <c r="D33" s="81"/>
      <c r="E33" s="81"/>
      <c r="F33" s="81"/>
      <c r="G33" s="81"/>
      <c r="H33" s="83"/>
      <c r="I33" s="87">
        <v>45393</v>
      </c>
      <c r="J33" s="119"/>
      <c r="K33" s="83">
        <v>8</v>
      </c>
      <c r="L33" s="81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  <c r="IQ33" s="74"/>
      <c r="IR33" s="74"/>
    </row>
    <row r="34" spans="1:252" s="80" customFormat="1" ht="15" customHeight="1" x14ac:dyDescent="0.25">
      <c r="A34" s="76"/>
      <c r="B34" s="81" t="s">
        <v>81</v>
      </c>
      <c r="C34" s="81"/>
      <c r="D34" s="81"/>
      <c r="E34" s="81"/>
      <c r="F34" s="81"/>
      <c r="G34" s="81"/>
      <c r="H34" s="83"/>
      <c r="I34" s="87">
        <v>45422</v>
      </c>
      <c r="J34" s="119"/>
      <c r="K34" s="83">
        <v>10</v>
      </c>
      <c r="L34" s="81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  <c r="IQ34" s="74"/>
      <c r="IR34" s="74"/>
    </row>
    <row r="35" spans="1:252" s="80" customFormat="1" ht="15" customHeight="1" x14ac:dyDescent="0.25">
      <c r="A35" s="76"/>
      <c r="B35" s="81" t="s">
        <v>82</v>
      </c>
      <c r="C35" s="81"/>
      <c r="D35" s="81"/>
      <c r="E35" s="81"/>
      <c r="F35" s="81"/>
      <c r="G35" s="81"/>
      <c r="H35" s="83"/>
      <c r="I35" s="87">
        <v>45427</v>
      </c>
      <c r="J35" s="119"/>
      <c r="K35" s="83">
        <v>45</v>
      </c>
      <c r="L35" s="81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  <c r="IQ35" s="74"/>
      <c r="IR35" s="74"/>
    </row>
    <row r="36" spans="1:252" s="80" customFormat="1" ht="15" customHeight="1" x14ac:dyDescent="0.25">
      <c r="A36" s="76"/>
      <c r="B36" s="81" t="s">
        <v>110</v>
      </c>
      <c r="C36" s="81"/>
      <c r="D36" s="81"/>
      <c r="E36" s="81"/>
      <c r="F36" s="81"/>
      <c r="G36" s="81"/>
      <c r="H36" s="83"/>
      <c r="I36" s="87">
        <v>45455</v>
      </c>
      <c r="J36" s="119"/>
      <c r="K36" s="83">
        <v>11</v>
      </c>
      <c r="L36" s="81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  <c r="IQ36" s="74"/>
      <c r="IR36" s="74"/>
    </row>
    <row r="37" spans="1:252" s="80" customFormat="1" ht="15" customHeight="1" x14ac:dyDescent="0.25">
      <c r="A37" s="76"/>
      <c r="B37" s="81" t="s">
        <v>109</v>
      </c>
      <c r="C37" s="81"/>
      <c r="D37" s="81"/>
      <c r="E37" s="81"/>
      <c r="F37" s="81"/>
      <c r="G37" s="81"/>
      <c r="H37" s="83"/>
      <c r="I37" s="87">
        <v>45478</v>
      </c>
      <c r="J37" s="119"/>
      <c r="K37" s="83">
        <v>18</v>
      </c>
      <c r="L37" s="81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  <c r="IQ37" s="74"/>
      <c r="IR37" s="74"/>
    </row>
    <row r="38" spans="1:252" s="80" customFormat="1" ht="15" customHeight="1" x14ac:dyDescent="0.25">
      <c r="A38" s="76"/>
      <c r="B38" s="81" t="s">
        <v>111</v>
      </c>
      <c r="C38" s="81"/>
      <c r="D38" s="81"/>
      <c r="E38" s="81"/>
      <c r="F38" s="81"/>
      <c r="G38" s="81"/>
      <c r="H38" s="83"/>
      <c r="I38" s="87" t="s">
        <v>112</v>
      </c>
      <c r="J38" s="119"/>
      <c r="K38" s="83">
        <v>72</v>
      </c>
      <c r="L38" s="81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  <c r="IQ38" s="74"/>
      <c r="IR38" s="74"/>
    </row>
    <row r="39" spans="1:252" s="80" customFormat="1" ht="15" customHeight="1" x14ac:dyDescent="0.25">
      <c r="A39" s="76"/>
      <c r="B39" s="81" t="s">
        <v>113</v>
      </c>
      <c r="C39" s="81"/>
      <c r="D39" s="81"/>
      <c r="E39" s="81"/>
      <c r="F39" s="81"/>
      <c r="G39" s="81"/>
      <c r="H39" s="83"/>
      <c r="I39" s="87">
        <v>45546</v>
      </c>
      <c r="J39" s="119"/>
      <c r="K39" s="83">
        <v>15</v>
      </c>
      <c r="L39" s="81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M39" s="74"/>
      <c r="GN39" s="74"/>
      <c r="GO39" s="74"/>
      <c r="GP39" s="74"/>
      <c r="GQ39" s="74"/>
      <c r="GR39" s="74"/>
      <c r="GS39" s="74"/>
      <c r="GT39" s="74"/>
      <c r="GU39" s="74"/>
      <c r="GV39" s="74"/>
      <c r="GW39" s="74"/>
      <c r="GX39" s="74"/>
      <c r="GY39" s="74"/>
      <c r="GZ39" s="74"/>
      <c r="HA39" s="74"/>
      <c r="HB39" s="74"/>
      <c r="HC39" s="74"/>
      <c r="HD39" s="74"/>
      <c r="HE39" s="74"/>
      <c r="HF39" s="74"/>
      <c r="HG39" s="74"/>
      <c r="HH39" s="74"/>
      <c r="HI39" s="74"/>
      <c r="HJ39" s="74"/>
      <c r="HK39" s="74"/>
      <c r="HL39" s="74"/>
      <c r="HM39" s="74"/>
      <c r="HN39" s="74"/>
      <c r="HO39" s="74"/>
      <c r="HP39" s="74"/>
      <c r="HQ39" s="74"/>
      <c r="HR39" s="74"/>
      <c r="HS39" s="74"/>
      <c r="HT39" s="74"/>
      <c r="HU39" s="74"/>
      <c r="HV39" s="74"/>
      <c r="HW39" s="74"/>
      <c r="HX39" s="74"/>
      <c r="HY39" s="74"/>
      <c r="HZ39" s="74"/>
      <c r="IA39" s="74"/>
      <c r="IB39" s="74"/>
      <c r="IC39" s="74"/>
      <c r="ID39" s="74"/>
      <c r="IE39" s="74"/>
      <c r="IF39" s="74"/>
      <c r="IG39" s="74"/>
      <c r="IH39" s="74"/>
      <c r="II39" s="74"/>
      <c r="IJ39" s="74"/>
      <c r="IK39" s="74"/>
      <c r="IL39" s="74"/>
      <c r="IM39" s="74"/>
      <c r="IN39" s="74"/>
      <c r="IO39" s="74"/>
      <c r="IP39" s="74"/>
      <c r="IQ39" s="74"/>
      <c r="IR39" s="74"/>
    </row>
    <row r="40" spans="1:252" s="80" customFormat="1" ht="5.25" customHeight="1" x14ac:dyDescent="0.25">
      <c r="A40" s="76"/>
      <c r="B40" s="81"/>
      <c r="C40" s="81"/>
      <c r="D40" s="81"/>
      <c r="E40" s="81"/>
      <c r="F40" s="81"/>
      <c r="G40" s="81"/>
      <c r="H40" s="83"/>
      <c r="I40" s="87"/>
      <c r="J40" s="119"/>
      <c r="K40" s="83"/>
      <c r="L40" s="81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</row>
    <row r="41" spans="1:252" s="80" customFormat="1" ht="5.25" customHeight="1" x14ac:dyDescent="0.25">
      <c r="A41" s="76"/>
      <c r="B41" s="81"/>
      <c r="C41" s="82"/>
      <c r="D41" s="82"/>
      <c r="E41" s="82"/>
      <c r="F41" s="82"/>
      <c r="G41" s="82"/>
      <c r="H41" s="82"/>
      <c r="I41" s="83"/>
      <c r="J41" s="81"/>
      <c r="K41" s="83"/>
      <c r="L41" s="81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</row>
    <row r="42" spans="1:252" s="80" customFormat="1" ht="15" thickBot="1" x14ac:dyDescent="0.3">
      <c r="A42" s="76"/>
      <c r="B42" s="77" t="s">
        <v>28</v>
      </c>
      <c r="C42" s="78"/>
      <c r="D42" s="78"/>
      <c r="E42" s="78"/>
      <c r="F42" s="78"/>
      <c r="G42" s="78"/>
      <c r="H42" s="85"/>
      <c r="I42" s="79" t="s">
        <v>12</v>
      </c>
      <c r="J42" s="86"/>
      <c r="K42" s="79" t="s">
        <v>15</v>
      </c>
      <c r="L42" s="81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</row>
    <row r="43" spans="1:252" s="74" customFormat="1" ht="27.75" customHeight="1" x14ac:dyDescent="0.25">
      <c r="A43" s="72"/>
      <c r="B43" s="137" t="s">
        <v>83</v>
      </c>
      <c r="C43" s="138"/>
      <c r="D43" s="138"/>
      <c r="E43" s="138"/>
      <c r="F43" s="138"/>
      <c r="G43" s="138"/>
      <c r="H43" s="138"/>
      <c r="I43" s="113">
        <v>45308</v>
      </c>
      <c r="J43" s="81"/>
      <c r="K43" s="112">
        <v>20</v>
      </c>
      <c r="L43" s="72"/>
    </row>
    <row r="44" spans="1:252" s="74" customFormat="1" ht="15" x14ac:dyDescent="0.25">
      <c r="A44" s="72"/>
      <c r="B44" s="137" t="s">
        <v>84</v>
      </c>
      <c r="C44" s="138"/>
      <c r="D44" s="138"/>
      <c r="E44" s="138"/>
      <c r="F44" s="138"/>
      <c r="G44" s="138"/>
      <c r="H44" s="138"/>
      <c r="I44" s="113">
        <v>45309</v>
      </c>
      <c r="J44" s="81"/>
      <c r="K44" s="112">
        <v>6</v>
      </c>
      <c r="L44" s="72"/>
    </row>
    <row r="45" spans="1:252" s="74" customFormat="1" ht="27.75" customHeight="1" x14ac:dyDescent="0.25">
      <c r="A45" s="72"/>
      <c r="B45" s="137" t="s">
        <v>85</v>
      </c>
      <c r="C45" s="138"/>
      <c r="D45" s="138"/>
      <c r="E45" s="138"/>
      <c r="F45" s="138"/>
      <c r="G45" s="138"/>
      <c r="H45" s="138"/>
      <c r="I45" s="113">
        <v>45315</v>
      </c>
      <c r="J45" s="81"/>
      <c r="K45" s="112">
        <v>24</v>
      </c>
      <c r="L45" s="72"/>
    </row>
    <row r="46" spans="1:252" s="74" customFormat="1" ht="27.75" customHeight="1" x14ac:dyDescent="0.25">
      <c r="A46" s="72"/>
      <c r="B46" s="137" t="s">
        <v>86</v>
      </c>
      <c r="C46" s="138"/>
      <c r="D46" s="138"/>
      <c r="E46" s="138"/>
      <c r="F46" s="138"/>
      <c r="G46" s="138"/>
      <c r="H46" s="138"/>
      <c r="I46" s="121">
        <v>45322</v>
      </c>
      <c r="J46" s="72"/>
      <c r="K46" s="88">
        <v>21</v>
      </c>
      <c r="L46" s="72"/>
    </row>
    <row r="47" spans="1:252" s="74" customFormat="1" ht="15" x14ac:dyDescent="0.25">
      <c r="A47" s="72"/>
      <c r="B47" s="137" t="s">
        <v>87</v>
      </c>
      <c r="C47" s="138"/>
      <c r="D47" s="138"/>
      <c r="E47" s="138"/>
      <c r="F47" s="138"/>
      <c r="G47" s="138"/>
      <c r="H47" s="138"/>
      <c r="I47" s="113">
        <v>45329</v>
      </c>
      <c r="J47" s="81"/>
      <c r="K47" s="112">
        <v>28</v>
      </c>
      <c r="L47" s="72"/>
    </row>
    <row r="48" spans="1:252" s="74" customFormat="1" ht="27.75" customHeight="1" x14ac:dyDescent="0.25">
      <c r="A48" s="72"/>
      <c r="B48" s="137" t="s">
        <v>88</v>
      </c>
      <c r="C48" s="138"/>
      <c r="D48" s="138"/>
      <c r="E48" s="138"/>
      <c r="F48" s="138"/>
      <c r="G48" s="138"/>
      <c r="H48" s="138"/>
      <c r="I48" s="113">
        <v>45336</v>
      </c>
      <c r="J48" s="81"/>
      <c r="K48" s="112">
        <v>19</v>
      </c>
      <c r="L48" s="72"/>
    </row>
    <row r="49" spans="1:12" s="74" customFormat="1" ht="15" x14ac:dyDescent="0.25">
      <c r="A49" s="72"/>
      <c r="B49" s="137" t="s">
        <v>89</v>
      </c>
      <c r="C49" s="138"/>
      <c r="D49" s="138"/>
      <c r="E49" s="138"/>
      <c r="F49" s="138"/>
      <c r="G49" s="138"/>
      <c r="H49" s="138"/>
      <c r="I49" s="113">
        <v>45336</v>
      </c>
      <c r="J49" s="81"/>
      <c r="K49" s="112">
        <v>23</v>
      </c>
      <c r="L49" s="72"/>
    </row>
    <row r="50" spans="1:12" s="74" customFormat="1" ht="15" x14ac:dyDescent="0.25">
      <c r="A50" s="72"/>
      <c r="B50" s="137" t="s">
        <v>90</v>
      </c>
      <c r="C50" s="138"/>
      <c r="D50" s="138"/>
      <c r="E50" s="138"/>
      <c r="F50" s="138"/>
      <c r="G50" s="138"/>
      <c r="H50" s="138"/>
      <c r="I50" s="113">
        <v>45343</v>
      </c>
      <c r="J50" s="81"/>
      <c r="K50" s="112">
        <v>7</v>
      </c>
      <c r="L50" s="72"/>
    </row>
    <row r="51" spans="1:12" s="74" customFormat="1" ht="27.75" customHeight="1" x14ac:dyDescent="0.25">
      <c r="A51" s="72"/>
      <c r="B51" s="137" t="s">
        <v>91</v>
      </c>
      <c r="C51" s="138"/>
      <c r="D51" s="138"/>
      <c r="E51" s="138"/>
      <c r="F51" s="138"/>
      <c r="G51" s="138"/>
      <c r="H51" s="138"/>
      <c r="I51" s="113">
        <v>45357</v>
      </c>
      <c r="J51" s="81"/>
      <c r="K51" s="112">
        <v>21</v>
      </c>
      <c r="L51" s="72"/>
    </row>
    <row r="52" spans="1:12" s="74" customFormat="1" ht="27.75" customHeight="1" x14ac:dyDescent="0.25">
      <c r="A52" s="72"/>
      <c r="B52" s="137" t="s">
        <v>92</v>
      </c>
      <c r="C52" s="138"/>
      <c r="D52" s="138"/>
      <c r="E52" s="138"/>
      <c r="F52" s="138"/>
      <c r="G52" s="138"/>
      <c r="H52" s="138"/>
      <c r="I52" s="113">
        <v>45372</v>
      </c>
      <c r="J52" s="81"/>
      <c r="K52" s="112">
        <v>28</v>
      </c>
      <c r="L52" s="72"/>
    </row>
    <row r="53" spans="1:12" s="74" customFormat="1" ht="15" x14ac:dyDescent="0.25">
      <c r="A53" s="72"/>
      <c r="B53" s="137"/>
      <c r="C53" s="138"/>
      <c r="D53" s="138"/>
      <c r="E53" s="138"/>
      <c r="F53" s="138"/>
      <c r="G53" s="138"/>
      <c r="H53" s="138"/>
      <c r="I53" s="113"/>
      <c r="J53" s="81"/>
      <c r="K53" s="112"/>
      <c r="L53" s="72"/>
    </row>
    <row r="54" spans="1:12" s="74" customFormat="1" x14ac:dyDescent="0.25">
      <c r="A54" s="72"/>
      <c r="B54" s="72" t="s">
        <v>64</v>
      </c>
      <c r="C54" s="72"/>
      <c r="D54" s="72"/>
      <c r="E54" s="72"/>
      <c r="F54" s="72"/>
      <c r="G54" s="72"/>
      <c r="H54" s="72"/>
      <c r="I54" s="122"/>
      <c r="J54" s="72"/>
      <c r="K54" s="73"/>
      <c r="L54" s="72"/>
    </row>
    <row r="55" spans="1:12" s="74" customFormat="1" x14ac:dyDescent="0.25">
      <c r="A55" s="72"/>
      <c r="B55" s="81" t="s">
        <v>108</v>
      </c>
      <c r="C55" s="81"/>
      <c r="D55" s="81"/>
      <c r="E55" s="81"/>
      <c r="F55" s="81"/>
      <c r="G55" s="81"/>
      <c r="H55" s="81"/>
      <c r="I55" s="87"/>
      <c r="J55" s="81"/>
      <c r="K55" s="88"/>
      <c r="L55" s="72"/>
    </row>
    <row r="56" spans="1:12" s="74" customFormat="1" ht="30" customHeight="1" x14ac:dyDescent="0.25">
      <c r="A56" s="72"/>
      <c r="B56" s="72"/>
      <c r="C56" s="136"/>
      <c r="D56" s="136"/>
      <c r="E56" s="136"/>
      <c r="F56" s="136"/>
      <c r="G56" s="136"/>
      <c r="H56" s="136"/>
      <c r="I56" s="89"/>
      <c r="J56" s="90"/>
      <c r="K56" s="89"/>
      <c r="L56" s="72"/>
    </row>
    <row r="57" spans="1:12" s="74" customFormat="1" x14ac:dyDescent="0.25">
      <c r="J57" s="91"/>
    </row>
  </sheetData>
  <mergeCells count="15">
    <mergeCell ref="B6:K6"/>
    <mergeCell ref="C56:H56"/>
    <mergeCell ref="B44:H44"/>
    <mergeCell ref="B48:H48"/>
    <mergeCell ref="B46:H46"/>
    <mergeCell ref="B49:H49"/>
    <mergeCell ref="B50:H50"/>
    <mergeCell ref="B51:H51"/>
    <mergeCell ref="B52:H52"/>
    <mergeCell ref="B53:H53"/>
    <mergeCell ref="B14:H14"/>
    <mergeCell ref="B19:H19"/>
    <mergeCell ref="B43:H43"/>
    <mergeCell ref="B47:H47"/>
    <mergeCell ref="B45:H45"/>
  </mergeCells>
  <pageMargins left="0" right="0.19685039370078741" top="0" bottom="0" header="0" footer="0.31496062992125984"/>
  <pageSetup paperSize="9" scale="97" orientation="portrait" r:id="rId1"/>
  <headerFooter>
    <oddFooter>&amp;R&amp;"Source Sans Pro,Normal"&amp;9Servicio de Información y Difusión. &amp;"Source Sans Pro,Negrita"Tri3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Portada</vt:lpstr>
      <vt:lpstr>Índice</vt:lpstr>
      <vt:lpstr>P3</vt:lpstr>
      <vt:lpstr>P4</vt:lpstr>
      <vt:lpstr>P5</vt:lpstr>
      <vt:lpstr>P6</vt:lpstr>
      <vt:lpstr>P7</vt:lpstr>
      <vt:lpstr>Anexo actividades</vt:lpstr>
      <vt:lpstr>'Anexo actividades'!Área_de_impresión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2025-02-04T08:45:31Z</dcterms:modified>
</cp:coreProperties>
</file>