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8BEA" lockStructure="1"/>
  <bookViews>
    <workbookView xWindow="600" yWindow="528" windowWidth="12912" windowHeight="4716"/>
  </bookViews>
  <sheets>
    <sheet name="AUTOBAREMO LINEA 1" sheetId="1" r:id="rId1"/>
    <sheet name="Datos generales. Criterios 2B-C" sheetId="9" state="hidden" r:id="rId2"/>
    <sheet name="E.1.Premios y festivales" sheetId="2" state="hidden" r:id="rId3"/>
    <sheet name="E.2. Estrenos" sheetId="10" state="hidden" r:id="rId4"/>
    <sheet name="F. Jefes de equipo" sheetId="11" state="hidden" r:id="rId5"/>
    <sheet name="H. Experiencia equipo" sheetId="12" state="hidden" r:id="rId6"/>
    <sheet name="J.Previsión contratación" sheetId="13" state="hidden" r:id="rId7"/>
    <sheet name="OCULTO PREMIOS Y HONORES" sheetId="3" state="hidden" r:id="rId8"/>
    <sheet name="OCULTO PRESENCIA FEMENINA" sheetId="4" state="hidden" r:id="rId9"/>
    <sheet name="OCULTO 1" sheetId="5" state="hidden" r:id="rId10"/>
    <sheet name="COMPUTO DE FESTIVALES DIRECTOR" sheetId="6" state="hidden" r:id="rId11"/>
    <sheet name="Combos datos generales" sheetId="7" state="hidden" r:id="rId12"/>
    <sheet name="Hoja1" sheetId="8" state="hidden" r:id="rId13"/>
  </sheets>
  <externalReferences>
    <externalReference r:id="rId14"/>
  </externalReferences>
  <definedNames>
    <definedName name="_xlnm._FilterDatabase" localSheetId="1" hidden="1">'Datos generales. Criterios 2B-C'!$H$11:$H$18</definedName>
    <definedName name="_NO">'OCULTO 1'!$D$23</definedName>
    <definedName name="_SI">'OCULTO 1'!$D$20:$D$22</definedName>
    <definedName name="Anima_Brussels_International_Animation_Film_Festival">'E.1.Premios y festivales'!$B$15</definedName>
    <definedName name="Animation_is_Film_Festival">'E.1.Premios y festivales'!$B$36</definedName>
    <definedName name="Animayo">'E.1.Premios y festivales'!$B$85</definedName>
    <definedName name="_xlnm.Extract" localSheetId="1">'Datos generales. Criterios 2B-C'!#REF!</definedName>
    <definedName name="_xlnm.Print_Area" localSheetId="0">'AUTOBAREMO LINEA 1'!$A$1:$H$95</definedName>
    <definedName name="BAFICI_Buenos_Aires_Festival_Internacional_de_Cine_Independiente">'E.1.Premios y festivales'!$B$12</definedName>
    <definedName name="Bilateral_con_un_único_país_extranjero">Hoja1!$C$4:$C$6</definedName>
    <definedName name="Busan_International_Film_Festival">'E.1.Premios y festivales'!$B$28</definedName>
    <definedName name="Cairo_International_Film_Festival">'E.1.Premios y festivales'!$B$37:$B$38</definedName>
    <definedName name="Cartoons_on_the_Bay_Pulcinella_Awards">'E.1.Premios y festivales'!$B$51</definedName>
    <definedName name="Chilemonos">'E.1.Premios y festivales'!$B$25</definedName>
    <definedName name="CHP_DOX">'E.1.Premios y festivales'!$B$29</definedName>
    <definedName name="Cinanima">'E.1.Premios y festivales'!$B$62</definedName>
    <definedName name="Cinema_Jove">'E.1.Premios y festivales'!$B$92</definedName>
    <definedName name="CPH_DOX">'E.1.Premios y festivales'!$B$29</definedName>
    <definedName name="_xlnm.Criteria" localSheetId="1">'Datos generales. Criterios 2B-C'!$H$11</definedName>
    <definedName name="DA_Film_Festival">'E.1.Premios y festivales'!$B$72</definedName>
    <definedName name="DOC_Lisboa">'E.1.Premios y festivales'!$B$61</definedName>
    <definedName name="Documental" localSheetId="1">'Datos generales. Criterios 2B-C'!$D$8</definedName>
    <definedName name="Documental">'Combos datos generales'!$E$3:$E$4</definedName>
    <definedName name="Donostia_Zinemaldia_Festival_de_Cine_de_San_Sebastián_International_Film_Festival">'E.1.Premios y festivales'!$B$76:$B$77</definedName>
    <definedName name="Es_animación">'OCULTO 1'!$Q$4:$Q$18</definedName>
    <definedName name="Especial_valor_cinematográfico" localSheetId="1">'Datos generales. Criterios 2B-C'!$D$2:$D$3</definedName>
    <definedName name="Especial_valor_cinematográfico">'Combos datos generales'!$E$1:$E$2</definedName>
    <definedName name="European_Animation_Awards_Emile_Awards">'E.1.Premios y festivales'!$B$101</definedName>
    <definedName name="Experimental" localSheetId="1">'Datos generales. Criterios 2B-C'!$D$7</definedName>
    <definedName name="Experimental">'Combos datos generales'!$E$5</definedName>
    <definedName name="Fantastic_Fest_Austin">'E.1.Premios y festivales'!$B$35</definedName>
    <definedName name="Festival_de_Cannes">'E.1.Premios y festivales'!$B$41:$B$43</definedName>
    <definedName name="Festival_de_Cine_Europeo_de_Sevilla">'E.1.Premios y festivales'!$B$88:$B$89</definedName>
    <definedName name="Festival_de_Málaga">'E.1.Premios y festivales'!$B$82:$B$83</definedName>
    <definedName name="Festival_del_Film_Locarno">'E.1.Premios y festivales'!$B$68:$B$69</definedName>
    <definedName name="Festival_Ibearoamericano_de_Huelva">'E.1.Premios y festivales'!$B$80</definedName>
    <definedName name="Festival_Internacional_de_Cine_de_Cartagena_de_Indias">'E.1.Premios y festivales'!$B$27</definedName>
    <definedName name="Festival_Internacional_de_Cine_de_Gijón">'E.1.Premios y festivales'!$B$78:$B$79</definedName>
    <definedName name="Festival_Internacional_de_Cine_de_Guadalajara_FICG">'E.1.Premios y festivales'!$B$53</definedName>
    <definedName name="Festival_Internacional_de_Cine_de_Las_Palmas_de_Gran_Canaria">'E.1.Premios y festivales'!$B$84</definedName>
    <definedName name="Festival_Internacional_de_Cine_de_Mar_del_Plata">'E.1.Premios y festivales'!$B$10:$B$11</definedName>
    <definedName name="Festival_Internacional_de_Cine_Documental_y_Cortometraje_de_Bilbao_ZINEBI">'E.1.Premios y festivales'!$B$74:$B$75</definedName>
    <definedName name="Festival_Internacional_de_Documentales_DocsBarcelona">'E.1.Premios y festivales'!$B$73</definedName>
    <definedName name="Festival_Internacional_de_Documentales_DocumentaMadrid">'E.1.Premios y festivales'!$B$81</definedName>
    <definedName name="Festival_Internaticional_de_Cine_de_Gijón">'E.1.Premios y festivales'!$B$78:$B$79</definedName>
    <definedName name="Festival_International_de_Cine_de_Mar_del_Plata">'E.1.Premios y festivales'!$B$10:$B$11</definedName>
    <definedName name="Festival_international_du_film_danimation_dAnnecy">'E.1.Premios y festivales'!$B$44:$B$45</definedName>
    <definedName name="Festival_lnternacional_de_Cine_Documental_y_Cortometraje_de_Bilbao_ZINEBI">'E.1.Premios y festivales'!$B$74:$B$75</definedName>
    <definedName name="Festival_Punto_de_Vista">'E.1.Premios y festivales'!$B$86</definedName>
    <definedName name="FestivalesFormula" localSheetId="1">'[1]PARA DIRECTOR FEST SECC'!$A$7:$A$102</definedName>
    <definedName name="FestivalesFormula">'E.1.Premios y festivales'!$A$5:$A$103</definedName>
    <definedName name="Goa_IFFI_India_International_Film_Festival">'E.1.Premios y festivales'!$B$46</definedName>
    <definedName name="Hot_Docs_Canadian_International_Documentary_Festival">'E.1.Premios y festivales'!$B$21</definedName>
    <definedName name="Indie_Lisboa_Film_Festival">'E.1.Premios y festivales'!$B$60</definedName>
    <definedName name="International_Documentary_Film_Festival_Amsterdam_IDFA">'E.1.Premios y festivales'!$B$56:$B$57</definedName>
    <definedName name="International_Film_Festival_Rotterdam">'E.1.Premios y festivales'!$B$54:$B$55</definedName>
    <definedName name="Internationale_Filmfestspiele_Berlin_Berlinale">'E.1.Premios y festivales'!$B$5:$B$7</definedName>
    <definedName name="Istanbul_Film_Festival">'E.1.Premios y festivales'!$B$70</definedName>
    <definedName name="JIO_Mami_Mumbai_Film_Festival_India">'E.1.Premios y festivales'!$B$47</definedName>
    <definedName name="Karlovy_Vary_International_Film_Festival">'E.1.Premios y festivales'!$B$64</definedName>
    <definedName name="Kyiv_International_Film_Festival_Molodist">'E.1.Premios y festivales'!$B$71</definedName>
    <definedName name="La_Biennale_di_Venezia_Mostra_Internazionale_dArte_Cinematografica">'E.1.Premios y festivales'!$B$48:$B$49</definedName>
    <definedName name="Largometraje">'Datos generales. Criterios 2B-C'!$D$5:$D$7</definedName>
    <definedName name="Largometraje_nuevos_realizadores">'Datos generales. Criterios 2B-C'!$D$2:$D$4</definedName>
    <definedName name="Largometrajes">'Datos generales. Criterios 2B-C'!$D$5:$D$7</definedName>
    <definedName name="London_Film_Festival_BFI">'E.1.Premios y festivales'!$B$63</definedName>
    <definedName name="Modalidad">'Datos generales. Criterios 2B-C'!$F$2:$F$4</definedName>
    <definedName name="Montreal_Film_Festival_World_Film_Festival">'E.1.Premios y festivales'!$B$23:$B$24</definedName>
    <definedName name="Montreal_Film_World_Film_Festival">'E.1.Premios y festivales'!$B$23:$B$24</definedName>
    <definedName name="Moscow_International_Film_Festival">'E.1.Premios y festivales'!$B$66</definedName>
    <definedName name="Multilateral_con_varios_paises_extranjeros">Hoja1!$C$1:$C$3</definedName>
    <definedName name="New_York_Film_Festival">'E.1.Premios y festivales'!$B$34</definedName>
    <definedName name="NO">'Combos datos generales'!$B$1:$B$10</definedName>
    <definedName name="No_es_animación">'OCULTO 1'!$Q$19:$Q$27</definedName>
    <definedName name="No_es_coproducción_internacional">Hoja1!$C$7</definedName>
    <definedName name="Ottawa_International_Animation_Festival">'E.1.Premios y festivales'!$B$22</definedName>
    <definedName name="Premios_ANNIE_Premios_de_la_Asociación_Internacional_de_Cine_de_Animación">'E.1.Premios y festivales'!$B$99</definedName>
    <definedName name="Premios_BAFTA_Premios_de_Cine_de_la_Academia_Británica">'E.1.Premios y festivales'!$B$103</definedName>
    <definedName name="Premios_CÉSAR_Premios_de_Cine_de_la_Academia_Francesa">'E.1.Premios y festivales'!$B$102</definedName>
    <definedName name="Premios_de_Cine_Europeo_EFA_Academia_de_Cine_Europeo_European_Film_Awards_EFA_European_Film_Academy">'E.1.Premios y festivales'!$B$100</definedName>
    <definedName name="Premios_Globos_de_Oro_Asociación_de_la_Prensa_Extranjera_de_Hollywood_Golden_Globe_Awards_The_Hollywood_Foreign_Press_Association">'E.1.Premios y festivales'!$B$98</definedName>
    <definedName name="Premios_Goya_Academia_de_las_Artes_y_las_Ciencias_Cinematográficas_de_España">'E.1.Premios y festivales'!$B$95</definedName>
    <definedName name="Premios_Oscar_Academia_de_las_Artes_y_Ciencias_Cinematográficas_de_Hollywood_The_Oscars_Academy_of_Motion_Picture_Arts_and_Sciences">'E.1.Premios y festivales'!$B$97</definedName>
    <definedName name="Premios_Quirino_de_la_Animación_Iberoamericana">'E.1.Premios y festivales'!$B$96</definedName>
    <definedName name="Sección_oficial">'E.1.Premios y festivales'!$B$80</definedName>
    <definedName name="SeccionesFormula" localSheetId="1">'[1]PARA DIRECTOR FEST SECC'!$B$7:$B$102</definedName>
    <definedName name="SeccionesFormula">'E.1.Premios y festivales'!$B$5:$B$103</definedName>
    <definedName name="Semana_Internacional_de_Cine_de_Valladolid_Seminci">'E.1.Premios y festivales'!$B$93:$B$94</definedName>
    <definedName name="Semana_Internacional_de_Cine_de_Valladolid_Seminici">'E.1.Premios y festivales'!$B$93:$B$94</definedName>
    <definedName name="Shangahai_International_Film_Festival">'E.1.Premios y festivales'!$B$26</definedName>
    <definedName name="Shanghai_International_Film_Festival">'E.1.Premios y festivales'!$B$26</definedName>
    <definedName name="SI">'Combos datos generales'!$B$11:$B$22</definedName>
    <definedName name="Sí_está_aprobada" localSheetId="1">'Datos generales. Criterios 2B-C'!$N$2:$N$3</definedName>
    <definedName name="Sí_está_aprobada">'Combos datos generales'!$M$1:$M$2</definedName>
    <definedName name="Sitges_Festival_Internacional_de_Cinema_Fantàstic_de_Catalunya">'E.1.Premios y festivales'!$B$90:$B$91</definedName>
    <definedName name="Sitges_Festival_International_de_Cinema_Fantàstic_de_Catalunya">'E.1.Premios y festivales'!$B$90:$B$91</definedName>
    <definedName name="Sofia_International_Film_Festival">'E.1.Premios y festivales'!$B$16</definedName>
    <definedName name="Stockholm_Film_Festival">'E.1.Premios y festivales'!$B$67</definedName>
    <definedName name="Stutgart_International_Festival_of_Animated_Films_ITFS">'E.1.Premios y festivales'!$B$8:$B$9</definedName>
    <definedName name="Stuttgart_International_Festival_of_Animated_Films_ITFS">'E.1.Premios y festivales'!$B$8:$B$9</definedName>
    <definedName name="Sundance_Film_Festival">'E.1.Premios y festivales'!$B$30:$B$31</definedName>
    <definedName name="SXSW_Film_Festival_Austin">'E.1.Premios y festivales'!$B$33</definedName>
    <definedName name="Sydney_Film_Festival">'E.1.Premios y festivales'!$B$13</definedName>
    <definedName name="Tallin_Black_Nights_Film_Festival">'E.1.Premios y festivales'!$B$39:$B$40</definedName>
    <definedName name="Tokyo_International_Film_Festival_TIFF">'E.1.Premios y festivales'!$B$52</definedName>
    <definedName name="Torino_Film_Festival">'E.1.Premios y festivales'!$B$50</definedName>
    <definedName name="Toronto_International_Film_Festival">'E.1.Premios y festivales'!$B$17:$B$20</definedName>
    <definedName name="Transilvania_International_Film_Festival">'E.1.Premios y festivales'!$B$65</definedName>
    <definedName name="Tribeca_Film_Festival">'E.1.Premios y festivales'!$B$32</definedName>
    <definedName name="Viennale_Festival">'E.1.Premios y festivales'!$B$14</definedName>
    <definedName name="Warsaw_International_Film_Festival">'E.1.Premios y festivales'!$B$58:$B$59</definedName>
    <definedName name="Weird_antes_3D_Wire">'E.1.Premios y festivales'!$B$87</definedName>
  </definedNames>
  <calcPr calcId="145621"/>
</workbook>
</file>

<file path=xl/calcChain.xml><?xml version="1.0" encoding="utf-8"?>
<calcChain xmlns="http://schemas.openxmlformats.org/spreadsheetml/2006/main">
  <c r="D45" i="1" l="1"/>
  <c r="G18" i="1" l="1"/>
  <c r="G17" i="1"/>
  <c r="I18" i="1" l="1"/>
  <c r="I17" i="1"/>
  <c r="H17" i="1" l="1"/>
  <c r="F66" i="1"/>
  <c r="H19" i="1" l="1"/>
  <c r="G72" i="1"/>
  <c r="G73" i="1"/>
  <c r="G74" i="1"/>
  <c r="G75" i="1"/>
  <c r="G76" i="1"/>
  <c r="G71" i="1"/>
  <c r="H75" i="1" l="1"/>
  <c r="H73" i="1"/>
  <c r="H71" i="1"/>
  <c r="H77" i="1" s="1"/>
  <c r="H85" i="1"/>
  <c r="H86" i="1" s="1"/>
  <c r="H23" i="1" l="1" a="1"/>
  <c r="H23" i="1" s="1"/>
  <c r="H14" i="9"/>
  <c r="H13" i="9"/>
  <c r="H15" i="9"/>
  <c r="H16" i="9"/>
  <c r="H17" i="9"/>
  <c r="H18" i="9"/>
  <c r="H12" i="9"/>
  <c r="J12" i="9" l="1"/>
  <c r="J13" i="9" s="1"/>
  <c r="J14" i="9" s="1"/>
  <c r="I12" i="9"/>
  <c r="H29" i="1" a="1"/>
  <c r="H29" i="1" s="1"/>
  <c r="H30" i="1" a="1"/>
  <c r="H30" i="1" s="1"/>
  <c r="H28" i="1" a="1"/>
  <c r="H28" i="1" s="1"/>
  <c r="J15" i="9" l="1"/>
  <c r="J16" i="9" s="1"/>
  <c r="H25" i="1" a="1"/>
  <c r="H25" i="1" s="1"/>
  <c r="J17" i="9" l="1"/>
  <c r="J18" i="9" s="1"/>
  <c r="H79" i="1"/>
  <c r="H80" i="1" s="1"/>
  <c r="F43" i="1" l="1"/>
  <c r="G89" i="1" l="1"/>
  <c r="H89" i="1" s="1"/>
  <c r="H94" i="1" s="1"/>
  <c r="G40" i="1"/>
  <c r="H82" i="1"/>
  <c r="H83" i="1" s="1"/>
  <c r="H14" i="1"/>
  <c r="H15" i="1" s="1"/>
  <c r="H66" i="1" l="1"/>
  <c r="G39" i="1"/>
  <c r="H68" i="1" l="1"/>
  <c r="H47" i="1"/>
  <c r="H64" i="1" s="1"/>
  <c r="H40" i="1"/>
  <c r="H39" i="1"/>
  <c r="G38" i="1"/>
  <c r="H38" i="1" s="1"/>
  <c r="H41" i="1" l="1"/>
  <c r="H95" i="1" s="1"/>
  <c r="H33" i="1"/>
  <c r="H34" i="1" s="1"/>
  <c r="H24" i="1" l="1" a="1"/>
  <c r="H24" i="1" s="1"/>
  <c r="H26" i="1" a="1"/>
  <c r="H26" i="1" s="1"/>
  <c r="H31" i="1" l="1"/>
  <c r="B7" i="5"/>
  <c r="B6" i="6" l="1"/>
  <c r="B8" i="6"/>
  <c r="B2" i="6"/>
  <c r="B4" i="6"/>
  <c r="B7" i="6"/>
  <c r="B1" i="6"/>
  <c r="B3" i="6"/>
  <c r="B5" i="6"/>
  <c r="B9" i="6"/>
</calcChain>
</file>

<file path=xl/sharedStrings.xml><?xml version="1.0" encoding="utf-8"?>
<sst xmlns="http://schemas.openxmlformats.org/spreadsheetml/2006/main" count="824" uniqueCount="408">
  <si>
    <t>Puntuación concedida</t>
  </si>
  <si>
    <t>(Seleccione opción del desplegable)</t>
  </si>
  <si>
    <t>Internationale_Filmfestspiele_Berlin_Berlinale</t>
  </si>
  <si>
    <t>(Seleccione del desplegable)</t>
  </si>
  <si>
    <t>Compositora de música (BSO).</t>
  </si>
  <si>
    <t>Dirección de fotografía</t>
  </si>
  <si>
    <t>Dirección artística</t>
  </si>
  <si>
    <t>Montadora</t>
  </si>
  <si>
    <t>Sonido directo (Jefa de sonido directo)</t>
  </si>
  <si>
    <t>Montaje de sonido (o Supervisora de montaje de sonido)</t>
  </si>
  <si>
    <t>Mezclas de sonido (o Supervisora de mezclas de sonido)</t>
  </si>
  <si>
    <t>Dirección de producción</t>
  </si>
  <si>
    <t>Supervisora de efectos especiales físicos.</t>
  </si>
  <si>
    <t>Supervisora de efectos especiales visuales</t>
  </si>
  <si>
    <t>Directora de animación.</t>
  </si>
  <si>
    <t>Compositora de música (BSO)</t>
  </si>
  <si>
    <t>Diseñadora de personajes</t>
  </si>
  <si>
    <t>Supervisora de storyboard</t>
  </si>
  <si>
    <t>Supervisora de layout</t>
  </si>
  <si>
    <t>Supervisora de composición</t>
  </si>
  <si>
    <t>Supervisora de efectos especiales visuales (VFX)</t>
  </si>
  <si>
    <t>Directora de fotografía/lighting</t>
  </si>
  <si>
    <t>Editora</t>
  </si>
  <si>
    <t>Supervisora de pipeline</t>
  </si>
  <si>
    <t>Seleccione festival</t>
  </si>
  <si>
    <t>categorías de mejor película</t>
  </si>
  <si>
    <t>Seleccione sección</t>
  </si>
  <si>
    <t>Participación</t>
  </si>
  <si>
    <t>Participación+Premio</t>
  </si>
  <si>
    <t>mejor película de habla no inglesa</t>
  </si>
  <si>
    <t>Stuttgart_International_Festival_of_Animated_Films_ITFS</t>
  </si>
  <si>
    <t>mejor película de animación</t>
  </si>
  <si>
    <t>Panorama, Encounters</t>
  </si>
  <si>
    <t>Festival_Internacional_de_Cine_de_Mar_del_Plata</t>
  </si>
  <si>
    <t>mejor película documental</t>
  </si>
  <si>
    <t>Generation, Forum - Forum Expanded</t>
  </si>
  <si>
    <t>BAFICI_Buenos_Aires_Festival_Internacional_de_Cine_Independiente</t>
  </si>
  <si>
    <t>mejor cortometraje de ficción, animación o documental</t>
  </si>
  <si>
    <t>International Competition, AniMovie</t>
  </si>
  <si>
    <t>Sydney_Film_Festival</t>
  </si>
  <si>
    <t>Young Animation, Tricks for Kids</t>
  </si>
  <si>
    <t>Viennale_Festival</t>
  </si>
  <si>
    <t>Competencia Internacional</t>
  </si>
  <si>
    <t>Anima_Brussels_International_Animation_Film_Festival</t>
  </si>
  <si>
    <t>Competencia Latinoamericana, Competencia Estados Alterados</t>
  </si>
  <si>
    <t>Sofia_International_Film_Festival</t>
  </si>
  <si>
    <t>Competencia oficial internacional, Competencia oficial latinoamericana, Competencia oficial vanguardia y género</t>
  </si>
  <si>
    <t>Toronto_International_Film_Festival</t>
  </si>
  <si>
    <t>Official Competition</t>
  </si>
  <si>
    <t>Hot_Docs_Canadian_International_Documentary_Festival</t>
  </si>
  <si>
    <t>Largometrajes (Sección oficial)</t>
  </si>
  <si>
    <t>Ottawa_International_Animation_Festival</t>
  </si>
  <si>
    <t>International Competition – Short Films, Features in competition</t>
  </si>
  <si>
    <t>International Competition</t>
  </si>
  <si>
    <t>Chilemonos</t>
  </si>
  <si>
    <t>Contemporary World Cinema, Wavelengths, Discovery, TIFF Docs, Midnight Madness</t>
  </si>
  <si>
    <t>Shanghai_International_Film_Festival</t>
  </si>
  <si>
    <t>International Spectrum</t>
  </si>
  <si>
    <t>Festival_Internacional_de_Cine_de_Cartagena_de_Indias</t>
  </si>
  <si>
    <t>Feature Competition, Animation For Young Audiences Competition</t>
  </si>
  <si>
    <t>Busan_International_Film_Festival</t>
  </si>
  <si>
    <t>World Competition (Grand Prix des Amériques)</t>
  </si>
  <si>
    <t>CPH_DOX</t>
  </si>
  <si>
    <t>First Fiction Films Competition, Documentaries of the World</t>
  </si>
  <si>
    <t>Sundance_Film_Festival</t>
  </si>
  <si>
    <t>Competencia Internacional de Largometrajes Animados</t>
  </si>
  <si>
    <t>Tribeca_Film_Festival</t>
  </si>
  <si>
    <t>Golden Goblet Awards Competition</t>
  </si>
  <si>
    <t>SXSW_Film_Festival_Austin</t>
  </si>
  <si>
    <t>Ficciones, Documentes</t>
  </si>
  <si>
    <t>New_York_Film_Festival</t>
  </si>
  <si>
    <t>World Cinema, Flash Forward</t>
  </si>
  <si>
    <t>Fantastic_Fest_Austin</t>
  </si>
  <si>
    <t>Dox:Award, New:Vision, Next:Wave</t>
  </si>
  <si>
    <t>Animation_is_Film_Festival</t>
  </si>
  <si>
    <t>Competencia Dramática Internacional (World Contemporary Cinema Dramatic); Competencia Documental Internacional (World Contemporary Cinema Documentary)</t>
  </si>
  <si>
    <t>Cairo_International_Film_Festival</t>
  </si>
  <si>
    <t>NEXT</t>
  </si>
  <si>
    <t>Tallin_Black_Nights_Film_Festival</t>
  </si>
  <si>
    <t>Festival_de_Cannes</t>
  </si>
  <si>
    <t>Festival_international_du_film_danimation_dAnnecy</t>
  </si>
  <si>
    <t>Main Slate</t>
  </si>
  <si>
    <t>Goa_IFFI_India_International_Film_Festival</t>
  </si>
  <si>
    <t>Features (Largometrajes)</t>
  </si>
  <si>
    <t>JIO_Mami_Mumbai_Film_Festival_India</t>
  </si>
  <si>
    <t>Films in competition</t>
  </si>
  <si>
    <t>Torino_Film_Festival</t>
  </si>
  <si>
    <t>Cinema of Tomorrow, Semana de la Crítica Internacional</t>
  </si>
  <si>
    <t>Cartoons_on_the_Bay_Pulcinella_Awards</t>
  </si>
  <si>
    <t>Tokyo_International_Film_Festival_TIFF</t>
  </si>
  <si>
    <t>Festival_Internacional_de_Cine_de_Guadalajara_FICG</t>
  </si>
  <si>
    <t>International_Film_Festival_Rotterdam</t>
  </si>
  <si>
    <t>International_Documentary_Film_Festival_Amsterdam_IDFA</t>
  </si>
  <si>
    <t>Warsaw_International_Film_Festival</t>
  </si>
  <si>
    <t>Indie_Lisboa_Film_Festival</t>
  </si>
  <si>
    <t>DOC_Lisboa</t>
  </si>
  <si>
    <t>International Competition, Debut Competition</t>
  </si>
  <si>
    <t>Cinanima</t>
  </si>
  <si>
    <t>London_Film_Festival_BFI</t>
  </si>
  <si>
    <t>Karlovy_Vary_International_Film_Festival</t>
  </si>
  <si>
    <t>Transilvania_International_Film_Festival</t>
  </si>
  <si>
    <t>Lungometragi internazionali, Documentari internazionali</t>
  </si>
  <si>
    <t>Moscow_International_Film_Festival</t>
  </si>
  <si>
    <t>Best short film, Best animated feature</t>
  </si>
  <si>
    <t>Stockholm_Film_Festival</t>
  </si>
  <si>
    <t>Competition</t>
  </si>
  <si>
    <t>Festival_del_Film_Locarno</t>
  </si>
  <si>
    <t>Competencia Oficial ( Largometraje Iberoamericano de Ficción, Largometraje Iberoamericano Documental, Premio Internacional de Animación)</t>
  </si>
  <si>
    <t>Istanbul_Film_Festival</t>
  </si>
  <si>
    <t>Tiger Competition</t>
  </si>
  <si>
    <t>Kyiv_International_Film_Festival_Molodist</t>
  </si>
  <si>
    <t>Bright Future</t>
  </si>
  <si>
    <t>DA_Film_Festival</t>
  </si>
  <si>
    <t>Competition for Feature-Length Documentary</t>
  </si>
  <si>
    <t>Festival_Internacional_de_Documentales_DocsBarcelona</t>
  </si>
  <si>
    <t>Competition for First Appearance, Competition for Mid-Length Documentary</t>
  </si>
  <si>
    <t>Festival_lnternacional_de_Cine_Documental_y_Cortometraje_de_Bilbao_ZINEBI</t>
  </si>
  <si>
    <t>Donostia_Zinemaldia_Festival_de_Cine_de_San_Sebastián_International_Film_Festival</t>
  </si>
  <si>
    <t>1-2 Competition, Free Spirit Competition, Documentary Competition</t>
  </si>
  <si>
    <t>Festival_Internacional_de_Cine_de_Gijón</t>
  </si>
  <si>
    <t>Festival_Internacional_de_Documentales_DocumentaMadrid</t>
  </si>
  <si>
    <t xml:space="preserve">Festival_de_Málaga </t>
  </si>
  <si>
    <t>Competição Internacional Longas-Metragens</t>
  </si>
  <si>
    <t>Festival_Internacional_de_Cine_de_Las_Palmas_de_Gran_Canaria</t>
  </si>
  <si>
    <t>Official Competition, First Feature Competition, Documentary Competition</t>
  </si>
  <si>
    <t>Animayo</t>
  </si>
  <si>
    <t>Crystal Globe Competition</t>
  </si>
  <si>
    <t>Festival_Punto_de_Vista</t>
  </si>
  <si>
    <t>Weird_antes_3D_Wire</t>
  </si>
  <si>
    <t>Main Competition, Documentary competition</t>
  </si>
  <si>
    <t>Festival_de_Cine_Europeo_de_Sevilla</t>
  </si>
  <si>
    <t>Competition, Documentary Competition</t>
  </si>
  <si>
    <t>Sitges_Festival_Internacional_de_Cinema_Fantàstic_de_Catalunya</t>
  </si>
  <si>
    <t>Concorso internazionale, Concorso Cineasti del presente</t>
  </si>
  <si>
    <t>Cinema_Jove</t>
  </si>
  <si>
    <t>Moving Ahead, Pardi di domani</t>
  </si>
  <si>
    <t>Talents Competición, Un Impulso Colectivo</t>
  </si>
  <si>
    <t>Panorama, What The Doc!, Latitud</t>
  </si>
  <si>
    <t>Competencia Internacional ZIFF - Zinebi First Film</t>
  </si>
  <si>
    <t>Sección Oficial - Concurso Internacional</t>
  </si>
  <si>
    <t>Sección oficial a concurso, New Directors</t>
  </si>
  <si>
    <t>Zabaltegi.Tabakalera, Horizontes Latinos, Perlak</t>
  </si>
  <si>
    <t>Sección Oficial</t>
  </si>
  <si>
    <t>Rellumes, Enfants Terribles</t>
  </si>
  <si>
    <t>Competición internacional de largometraje, Competición nacional de largometraje, Competición internacional Fugas</t>
  </si>
  <si>
    <t>Zonazine, Documentales Sección oficial, Animazine Sección Oficial</t>
  </si>
  <si>
    <t>Sección Oficial Largometrajes, Sección Oficial Cortometrajes</t>
  </si>
  <si>
    <t>Sección Oficial a Concurso</t>
  </si>
  <si>
    <t>Sección oficial largometrajes nacional, sección oficial cortometrajes nacional</t>
  </si>
  <si>
    <t>Las Nuevas Olas, Las Nuevas Olas - No Ficción, Revoluciones permanentes (antes Resistencias), Europa Junior, Cinéfilos del Futuro</t>
  </si>
  <si>
    <t>Oficial Fantàstic Competición</t>
  </si>
  <si>
    <t>Òrbita, Noves visions, Anima’t</t>
  </si>
  <si>
    <t>Punto de Encuentro / La Noche del Corto Español, Tiempo de Historia, Seminci Joven, Miniminci</t>
  </si>
  <si>
    <t>Mejor película de habla no inglesa dirigida por el director.</t>
  </si>
  <si>
    <t>Mejor película dirigida por el director</t>
  </si>
  <si>
    <t>Mejor película de animación dirigida por el director</t>
  </si>
  <si>
    <t>Mejor película documental dirigida por el director</t>
  </si>
  <si>
    <t>Mejor cortometraje dirigido por el director.</t>
  </si>
  <si>
    <t>Mejor director</t>
  </si>
  <si>
    <t>Mejor director novel</t>
  </si>
  <si>
    <t>A. Título de la película</t>
  </si>
  <si>
    <t>C. Selecciones sección</t>
  </si>
  <si>
    <t>D. Seleccione categoría</t>
  </si>
  <si>
    <t>E. Premio Sí/No</t>
  </si>
  <si>
    <t>D. Premio Sí/no</t>
  </si>
  <si>
    <t>B. Seleccione festival.</t>
  </si>
  <si>
    <t>C. Categoría</t>
  </si>
  <si>
    <t>Montreal_Film_Festival_World_Film_Festival</t>
  </si>
  <si>
    <t>La_Biennale_di_Venezia_Mostra_Internazionale_dArte_Cinematografica</t>
  </si>
  <si>
    <t>Semana_Internacional_de_Cine_de_Valladolid_Seminci</t>
  </si>
  <si>
    <t>Participación o nominación sin premio</t>
  </si>
  <si>
    <t>Participación o nominación con premio</t>
  </si>
  <si>
    <t>Participación con premio</t>
  </si>
  <si>
    <t>Premios Goya (Academia de las Artes y las Ciencias Cinematográficas de España)</t>
  </si>
  <si>
    <t>Sólo nominado</t>
  </si>
  <si>
    <t>Premios Quirino de la Animación Iberoamericana</t>
  </si>
  <si>
    <t>Nominado con premio</t>
  </si>
  <si>
    <t>Premios Oscar (Academia de las Artes y Ciencias Cinematográficas de Hollywood) / The Oscars (Academy of Motion Picture Arts and Sciences).</t>
  </si>
  <si>
    <t>Premios Globos de Oro (Asociación de la Prensa Extranjera de Hollywood) / Golden Globe Awards (The Hollywood Foreign Press Association).</t>
  </si>
  <si>
    <t>Premios ANNIE (Premios de la Asociación Internacional de Cine de Animación)</t>
  </si>
  <si>
    <t>Premios de Cine Europeo EFA (Academia de Cine Europeo)/ European Film Awards EFA (European Film Academy).</t>
  </si>
  <si>
    <t>European Animation Awards. Emile Awards</t>
  </si>
  <si>
    <t>Premios CÉSAR (Premios de Cine de la Academia Francés)</t>
  </si>
  <si>
    <t>Premios BAFTA (Premios de Cine de la Academia Británica)</t>
  </si>
  <si>
    <t>Exclusivamente mujer</t>
  </si>
  <si>
    <t>Coparticipación hombre y mujer</t>
  </si>
  <si>
    <t>SI</t>
  </si>
  <si>
    <t>NO</t>
  </si>
  <si>
    <t>Suma por importe inferior a 80.000 €</t>
  </si>
  <si>
    <t>Suma  contratos por importe igual o superior a 125.000 €</t>
  </si>
  <si>
    <t>Suma contratos por importe igual o superior a 80.000 €</t>
  </si>
  <si>
    <t>(Seleccione opcion del desplegable)</t>
  </si>
  <si>
    <t>Premios_Goya_Academia_de_las_Artes_y_las_Ciencias_Cinematográficas_de_España)</t>
  </si>
  <si>
    <t>Premios_Quirino_de_la_Animación_Iberoamericana</t>
  </si>
  <si>
    <t>Premios_Oscar_Academia_de_las_Artes_y_Ciencias_Cinematográficas_de_Hollywood)_The_Oscars_Academy_of_Motion_Picture_Arts_and_Sciences</t>
  </si>
  <si>
    <t>Premios_ANNIE_Premios_de_la_Asociación_Internacional_de_Cine_de _Animación</t>
  </si>
  <si>
    <t>European_Animation_Awards_Emile_Awards</t>
  </si>
  <si>
    <t xml:space="preserve"> Sin sección específica (no es preciso en premios u honores)</t>
  </si>
  <si>
    <t>Premios_BAFTA_Premios_de_Cine_de_la_Academia_Británica</t>
  </si>
  <si>
    <t>Premios_Globos_de_Oro_Asociación_de_la_Prensa_Extranjera_de_Hollywood_Golden_Globe_Awards_The_Hollywood_Foreign_Press_Association</t>
  </si>
  <si>
    <t>Premios_de_Cine_Europeo_EFA_Academia_de_Cine_Europeo_European_Film_Awards_EFA_European_Film_Academy</t>
  </si>
  <si>
    <t>Premios_CÉSAR_Premios_de_Cine_de_la_Academia_Francesa</t>
  </si>
  <si>
    <t>B. Seleccione premio / honor.</t>
  </si>
  <si>
    <t>Suma de contratos por importe igual o superior a 125.000 euros.</t>
  </si>
  <si>
    <t>Suma de contratos por importe igual o superior a 80.000 euros.</t>
  </si>
  <si>
    <t>Suma de contratos por importe inferior a 80.000 euros.</t>
  </si>
  <si>
    <t>Hombre</t>
  </si>
  <si>
    <t>90 % del presupuesto gasto repercutido en España.</t>
  </si>
  <si>
    <t>No es nuevo/a realizador/a</t>
  </si>
  <si>
    <t>Mujer</t>
  </si>
  <si>
    <t>70 % del presupuesto gasto repercutido en España.</t>
  </si>
  <si>
    <t>Sí es nuevo/a realizador/a</t>
  </si>
  <si>
    <t>60 % del presupuesto gasto repercutido en España.</t>
  </si>
  <si>
    <t>Versión original otras lenguas de la Unión Europea (Si el proyecto tiene varias versiones, se puntuará la mayoritaria).</t>
  </si>
  <si>
    <t>Otras lenguas extracomunitarias</t>
  </si>
  <si>
    <t>Ficción</t>
  </si>
  <si>
    <t>Ficción animación</t>
  </si>
  <si>
    <t>Documental</t>
  </si>
  <si>
    <t>Documental - animación</t>
  </si>
  <si>
    <t>Especial valor cinematográfico</t>
  </si>
  <si>
    <t>Experimental</t>
  </si>
  <si>
    <t>Especial_valor_cinematográfico</t>
  </si>
  <si>
    <t>Parte española minoritaria</t>
  </si>
  <si>
    <t>Parte española mayoritaria</t>
  </si>
  <si>
    <t>Castellano o lengua cooficial en España o lenguas de signos españolas reconociodas en España como propias de las personas sordas.</t>
  </si>
  <si>
    <t>Otras lenguas no europeas</t>
  </si>
  <si>
    <t>Es_animación</t>
  </si>
  <si>
    <t>No_es_animación</t>
  </si>
  <si>
    <t>Sí_está_aprobada</t>
  </si>
  <si>
    <t>No_es_coproducción_internacional</t>
  </si>
  <si>
    <t>No_es_coproduccion_internacional</t>
  </si>
  <si>
    <t>International Narrative Competition, Documentary Competition</t>
  </si>
  <si>
    <t>Narrative Feature Competition, Documentary Feature Competition</t>
  </si>
  <si>
    <t>Official Selection</t>
  </si>
  <si>
    <t>First Feature Competition, Rebels with a cause</t>
  </si>
  <si>
    <t>Sección oficial a concurso (Compétition)</t>
  </si>
  <si>
    <t>Un certain regard, Quinzaine des Réalisateurs, Semaine de la Critique</t>
  </si>
  <si>
    <t>ACID</t>
  </si>
  <si>
    <t>Sección oficial a concurso</t>
  </si>
  <si>
    <t>Contrechamp</t>
  </si>
  <si>
    <t>Orizzonti, Venice Days, Settimana della Critica</t>
  </si>
  <si>
    <t>Sección oficial a concurso_Concorso Internazionale</t>
  </si>
  <si>
    <t>Sección oficial a concurso_Competition</t>
  </si>
  <si>
    <t>Premios_Goya_Academia_de_las_Artes_y_las_Ciencias_Cinematográficas_de_España</t>
  </si>
  <si>
    <t>Premios_Oscar_Academia_de_las_Artes_y_Ciencias_Cinematográficas_de_Hollywood_The_Oscars_Academy_of_Motion_Picture_Arts_and_Sciences</t>
  </si>
  <si>
    <t>Premios_ANNIE_Premios_de_la_Asociación_Internacional_de_Cine_de_Animación</t>
  </si>
  <si>
    <t>Entre el 90% y el 100% del presupuesto repercute en España</t>
  </si>
  <si>
    <t>Entre el 70%  y el 89,99% del presupuesto repercute en España</t>
  </si>
  <si>
    <t>Entre el 60% y el 69,99% del presupuesto repercute en España.</t>
  </si>
  <si>
    <t>Entre el 50% y el 59,99%  del presupuesto reprecute en España (mínimo exigido en la convocatoria. No puntúa)</t>
  </si>
  <si>
    <t>Seleccione opción del desplegable</t>
  </si>
  <si>
    <t>No</t>
  </si>
  <si>
    <t>SI.</t>
  </si>
  <si>
    <t>Minoritaria</t>
  </si>
  <si>
    <t>Mayoritaria</t>
  </si>
  <si>
    <t>Más del 30%</t>
  </si>
  <si>
    <t>Igual o inferior al 20%</t>
  </si>
  <si>
    <t>Superior al 20%</t>
  </si>
  <si>
    <t>Multilateral_con_varios_países_extranjeros</t>
  </si>
  <si>
    <t>Bilateral_con_un_único_país_extranjero</t>
  </si>
  <si>
    <t>No es preciso especificar</t>
  </si>
  <si>
    <t>Inferior o igual al 20%</t>
  </si>
  <si>
    <t>Superor al 30%</t>
  </si>
  <si>
    <t>Inferior o igual al 30%</t>
  </si>
  <si>
    <t>Multilateral_con_varios_paises_extranjeros</t>
  </si>
  <si>
    <t>_</t>
  </si>
  <si>
    <t>Otros países</t>
  </si>
  <si>
    <t>Entre el 21% y el 30%</t>
  </si>
  <si>
    <t>Países de la UE y/o iberoamericanos</t>
  </si>
  <si>
    <t>_SI</t>
  </si>
  <si>
    <t>_NO</t>
  </si>
  <si>
    <t>Special Presentations</t>
  </si>
  <si>
    <t>Gala Presentations</t>
  </si>
  <si>
    <t>Platform</t>
  </si>
  <si>
    <t>Hasta el 80%</t>
  </si>
  <si>
    <t>7º. Se dirija específicamente al público infantil o juvenil.</t>
  </si>
  <si>
    <t>Hasta el 70%</t>
  </si>
  <si>
    <t>Hasta el 60%</t>
  </si>
  <si>
    <t>5º. El contenido tenga relación directa con la literatura, la música, la danza, la arquitectura, la pintura, la escultura, y en general con las expresiones de la creación artística.</t>
  </si>
  <si>
    <t>Hasta el 50%</t>
  </si>
  <si>
    <t>4º. La obra audiovisual trate temas actuales, culturales, sociales o políticos de interés para la población de la Comunidad Andaluza o de la Unión Europea</t>
  </si>
  <si>
    <t>Hasta el 40%</t>
  </si>
  <si>
    <t>3º. El contenido tenga carácter biográfico, o en general, refleje hechos o personajes de carácter histórico, sin perjuicio de las adaptaciones libres propias de un guion cinematográfico.</t>
  </si>
  <si>
    <t>Hasta el 30%</t>
  </si>
  <si>
    <t>Hasta el 20%</t>
  </si>
  <si>
    <t>1º. Al menos uno de los personajes principales esté relacionado con la cultura andaluza</t>
  </si>
  <si>
    <t>Entre el 1% y el 10%</t>
  </si>
  <si>
    <t>CRITERIO C</t>
  </si>
  <si>
    <t>CRITERIO 2.B</t>
  </si>
  <si>
    <t>Televisión</t>
  </si>
  <si>
    <t>Largometraje</t>
  </si>
  <si>
    <t>Animación</t>
  </si>
  <si>
    <t>SIN DUPLICADOS</t>
  </si>
  <si>
    <t>MODALIDAD</t>
  </si>
  <si>
    <t>Porcentaje efectivo</t>
  </si>
  <si>
    <t>Tipo de producción</t>
  </si>
  <si>
    <t>Coproducción</t>
  </si>
  <si>
    <t>Modalidad</t>
  </si>
  <si>
    <t>Título del proyecto</t>
  </si>
  <si>
    <t>Empresa solicitante</t>
  </si>
  <si>
    <t>Festival_Ibearoamericano_de _Huelva</t>
  </si>
  <si>
    <t>Categorias</t>
  </si>
  <si>
    <t>Festival_Ibearoamericano_de_Huelva</t>
  </si>
  <si>
    <t>2º. Estreno, según la definición recogida en el artículo 3, de obras audiovisuales, hasta 4 puntos.</t>
  </si>
  <si>
    <t>Puntuación</t>
  </si>
  <si>
    <t>CRITERIO E.1</t>
  </si>
  <si>
    <t>CRITERIO E.2</t>
  </si>
  <si>
    <t>Puesto</t>
  </si>
  <si>
    <t>Nombre y apellidos</t>
  </si>
  <si>
    <t>1º.Equipo de dirección.</t>
  </si>
  <si>
    <t>Porcentaje de mujeres en jefaturas de equipo</t>
  </si>
  <si>
    <t>Composición de la música</t>
  </si>
  <si>
    <t>Jefatura  de producción</t>
  </si>
  <si>
    <t>Dirección  de casting,</t>
  </si>
  <si>
    <t>Dirección de fotografía,</t>
  </si>
  <si>
    <t>Dirección de  animación</t>
  </si>
  <si>
    <t>Jefatura de sonido directo</t>
  </si>
  <si>
    <t>Montaje de sonido</t>
  </si>
  <si>
    <t>Montaje</t>
  </si>
  <si>
    <t>Jefatura de efectos especiales</t>
  </si>
  <si>
    <t>Dirección de arte</t>
  </si>
  <si>
    <t>Jefatura de maquillaje</t>
  </si>
  <si>
    <t>Jefatura de vestuario</t>
  </si>
  <si>
    <t>Jefatura  de peluquería</t>
  </si>
  <si>
    <t>CRITERIO F. Género</t>
  </si>
  <si>
    <t>Primer ayudante de dirección</t>
  </si>
  <si>
    <t xml:space="preserve"> Más de tres obras audiovisuales</t>
  </si>
  <si>
    <t>Producción Ejecutiva.</t>
  </si>
  <si>
    <t>Desplegable 10 puestos</t>
  </si>
  <si>
    <t>Comparte con hombre</t>
  </si>
  <si>
    <t>Comparte con un hombre</t>
  </si>
  <si>
    <t>Puntuación inicial</t>
  </si>
  <si>
    <t>f. El porcentaje de participación de mujeres en el equipo técnico de la producción, otorgado a cada proyecto, hasta 8 puntos.</t>
  </si>
  <si>
    <t>g. Grado de acreditación del plan de financiación, hasta 8 puntos.</t>
  </si>
  <si>
    <t>Porcentaje de acreditación</t>
  </si>
  <si>
    <t>Importe total acreditado ( Debe coincidir con lo reflejado en el modelo de plan de financiación)</t>
  </si>
  <si>
    <t>Importe total del plan de financiación ( Debe coincidir con lo reflejado en el modelo de plan de financiación)</t>
  </si>
  <si>
    <t>h. La experiencia y trayectoria profesional de las personas que se indican a continuación, en los ocho últimos años, hasta 6 puntos.</t>
  </si>
  <si>
    <t>Guionista</t>
  </si>
  <si>
    <t>Festival</t>
  </si>
  <si>
    <t>Película</t>
  </si>
  <si>
    <t>Participacion</t>
  </si>
  <si>
    <t>Participación sin premio</t>
  </si>
  <si>
    <t>Tipo de participación</t>
  </si>
  <si>
    <r>
      <t>Largometraje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nuevos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realizadores</t>
    </r>
  </si>
  <si>
    <t>Total de mujeres en jefaturas de equipo.</t>
  </si>
  <si>
    <t>Total de hombres en jefaturas de equipo.</t>
  </si>
  <si>
    <t>El equipo completo esté formado al menos por diez puestos de trabajo.</t>
  </si>
  <si>
    <t>A. Título de la película.</t>
  </si>
  <si>
    <t>j. Por la previsión de nuevas contrataciones de personal residente en Andalucía, al menos durante 6 meses, hasta 3 puntos.</t>
  </si>
  <si>
    <t>CRITERIO J</t>
  </si>
  <si>
    <t>CRITERIO H.</t>
  </si>
  <si>
    <t>De 1 a 5  nuevas altas en la Seguridad Social</t>
  </si>
  <si>
    <t>De 6 a 10 nuevas altas en la Seguridad Social</t>
  </si>
  <si>
    <t>Más de 10 nuevas altas en la Seguridad Social</t>
  </si>
  <si>
    <t>PUNTUACIÓN</t>
  </si>
  <si>
    <t>Grado de discapacidad</t>
  </si>
  <si>
    <t>Total nuevas contrataciones efectivas</t>
  </si>
  <si>
    <t>Total de trabajadores en plantilla</t>
  </si>
  <si>
    <t>TOTAL AUTOBAREMO</t>
  </si>
  <si>
    <t>Premios_Carmen_Andaluz</t>
  </si>
  <si>
    <t>2º Jefaturas de equipo.</t>
  </si>
  <si>
    <t>Coproducción internacioanl creativa</t>
  </si>
  <si>
    <t>Otros</t>
  </si>
  <si>
    <t>Premios_Carmen_Academia_Cine_Andalucia</t>
  </si>
  <si>
    <t>Criterio C filtrado</t>
  </si>
  <si>
    <t>Criterio C filtrado quitados blancos</t>
  </si>
  <si>
    <t>N opciones</t>
  </si>
  <si>
    <t>NO TOCAR</t>
  </si>
  <si>
    <t>TOTAL CRITERIO D</t>
  </si>
  <si>
    <t>TOTAL CRITERIO E.1</t>
  </si>
  <si>
    <t>TOTAL CRITERIO E.2</t>
  </si>
  <si>
    <t>TOTAL CRITERIO F.1</t>
  </si>
  <si>
    <t>TOTAL CRITERIO F.2</t>
  </si>
  <si>
    <t>TOTAL CRITERIO G</t>
  </si>
  <si>
    <t>I. Coproducción internacional, 5 puntos.</t>
  </si>
  <si>
    <t>TOTAL CRITERIO J</t>
  </si>
  <si>
    <t>TOTAL CRITERIO M</t>
  </si>
  <si>
    <t>TOTAL CRITERIO H</t>
  </si>
  <si>
    <t>d. El desarrollo de la obra audiovisual en Andalucía, hasta 10 puntos.</t>
  </si>
  <si>
    <t>1º. Premios obtenidos y participación de obras audiovisuales en los Festivales previstos en el Anexo I, hasta 4 puntos.</t>
  </si>
  <si>
    <t>e. Trayectoria y solvencia de la persona o entidad solicitante en la producción de obras audiovisuales que se correspondan con la línea a la que se opta en los últimos ocho años o catorce en el caso de animación, hasta 8 puntos.</t>
  </si>
  <si>
    <t>Tipo de estrategia</t>
  </si>
  <si>
    <t>TOTAL CRITERIO L</t>
  </si>
  <si>
    <t>l. Por la presentación de estrategias a para asegurar una industria más sostenible y respetuosa, hasta 2 puntos.</t>
  </si>
  <si>
    <t>2º. El tema forme parte o se derive de la cultura o del patrimonio cultural andaluz material o inmaterial andaluz o europeo.</t>
  </si>
  <si>
    <t>6º. La obra audiovisual utilice el patrimonio arquitectónico, arqueológico o natural e inmaterial de la Comunidad Andaluza para reflejar el contexto cultural europeo.</t>
  </si>
  <si>
    <t>Largometrajes dirigidos por nuevos realizadores o realizadoras que se inician en el campo de la realización que promuevan el talento andaluz</t>
  </si>
  <si>
    <t>¿Es coproducción internacional de participación creativa?</t>
  </si>
  <si>
    <t>¿Aporta estrategias de sostenibilidad?</t>
  </si>
  <si>
    <t xml:space="preserve"> Porcentaje de participación coproductores</t>
  </si>
  <si>
    <t xml:space="preserve">                                                                                                                              PUNTUACIONES CRITERIOS COMUNES DE VALORACIÓN PARA LA CONCESIÓN DE LA SUBVENCIÓN (AUTOBAREMO) LINEA 1
Cumplimente o selecciones los listados desplegables, marque las casillas de verificación o los campos de color blanco.
La empresa solicitante de la ayuda declara conforme al artículo 69 de la Ley 39/2015, de 01 de octubre, de Procedimiento Administrativo Común de las Administraciones Públicas, la veracidad de la información que se cumplimenta en este formulario.</t>
  </si>
  <si>
    <t>TOTAL CRITERIO I</t>
  </si>
  <si>
    <t>CRITERIOS DE PUNTUACIÓN</t>
  </si>
  <si>
    <t>DATOS GENERALES DE LA SOLICITUD</t>
  </si>
  <si>
    <t>b. Volumen de gasto o inversión realizado en Andalucía, hasta 17 puntos.</t>
  </si>
  <si>
    <t>TOTAL CRITERIO B</t>
  </si>
  <si>
    <t>Rodaje en Andalucía (días)</t>
  </si>
  <si>
    <t>Postproducción en Andalucía (días)</t>
  </si>
  <si>
    <t>Rodaje Total (días)</t>
  </si>
  <si>
    <t>Postproducción Total (días)</t>
  </si>
  <si>
    <t xml:space="preserve">Compartido con hombre </t>
  </si>
  <si>
    <t>Puesto ocupado por mujer</t>
  </si>
  <si>
    <t>Hasta tres obras audiovisuales</t>
  </si>
  <si>
    <t>Una obra audiovisual</t>
  </si>
  <si>
    <t xml:space="preserve"> Porcentaje de participación solicitante</t>
  </si>
  <si>
    <t>Dirección</t>
  </si>
  <si>
    <t>m. Por tener en plantilla  o incorporar al proyecto, como mínimo, una persona trabajadora con discapacidad con un grado igual o superior al 33%, 1 punto.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</si>
</sst>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sz val="20"/>
      <color rgb="FFFF0000"/>
      <name val="Calibri"/>
      <family val="2"/>
      <scheme val="minor"/>
    </font>
    <font>
      <sz val="12"/>
      <color theme="1"/>
      <name val="NewsGotT"/>
    </font>
    <font>
      <b/>
      <sz val="12"/>
      <color theme="1"/>
      <name val="NewsGotT"/>
    </font>
    <font>
      <b/>
      <sz val="12"/>
      <color rgb="FF333333"/>
      <name val="NewsGotT"/>
    </font>
    <font>
      <b/>
      <sz val="12"/>
      <color rgb="FF000000"/>
      <name val="NewsGotT"/>
    </font>
    <font>
      <sz val="12"/>
      <color rgb="FF000000"/>
      <name val="NewsGotT"/>
    </font>
    <font>
      <b/>
      <sz val="12"/>
      <name val="NewsGotT"/>
    </font>
    <font>
      <b/>
      <sz val="12"/>
      <color theme="0"/>
      <name val="NewsGotT"/>
    </font>
    <font>
      <b/>
      <sz val="14"/>
      <color theme="0"/>
      <name val="NewsGotT"/>
    </font>
    <font>
      <b/>
      <sz val="14"/>
      <color rgb="FF00793D"/>
      <name val="NewsGotT"/>
    </font>
    <font>
      <sz val="12"/>
      <color theme="0"/>
      <name val="NewsGotT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3A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F2C4"/>
        <bgColor indexed="64"/>
      </patternFill>
    </fill>
    <fill>
      <patternFill patternType="solid">
        <fgColor rgb="FF00793D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/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5" borderId="8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7" borderId="8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8" xfId="0" applyFill="1" applyBorder="1"/>
    <xf numFmtId="0" fontId="3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Fill="1"/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8" xfId="0" applyNumberForma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12" xfId="0" applyBorder="1"/>
    <xf numFmtId="0" fontId="1" fillId="0" borderId="1" xfId="0" applyFont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1" fillId="6" borderId="16" xfId="0" applyFon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0" fontId="5" fillId="6" borderId="17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vertical="center"/>
    </xf>
    <xf numFmtId="0" fontId="13" fillId="4" borderId="0" xfId="0" applyFont="1" applyFill="1" applyBorder="1"/>
    <xf numFmtId="0" fontId="14" fillId="10" borderId="8" xfId="0" applyFont="1" applyFill="1" applyBorder="1" applyAlignment="1">
      <alignment horizontal="right" vertical="center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vertical="center" wrapText="1"/>
    </xf>
    <xf numFmtId="0" fontId="15" fillId="10" borderId="15" xfId="0" applyFont="1" applyFill="1" applyBorder="1" applyAlignment="1">
      <alignment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 applyProtection="1">
      <alignment horizontal="left" vertical="center" wrapText="1"/>
      <protection locked="0"/>
    </xf>
    <xf numFmtId="0" fontId="17" fillId="4" borderId="10" xfId="0" applyFont="1" applyFill="1" applyBorder="1" applyAlignment="1" applyProtection="1">
      <alignment vertical="center" wrapText="1"/>
      <protection locked="0"/>
    </xf>
    <xf numFmtId="0" fontId="17" fillId="0" borderId="10" xfId="0" applyFont="1" applyFill="1" applyBorder="1" applyAlignment="1" applyProtection="1">
      <alignment vertical="center" wrapText="1"/>
      <protection locked="0"/>
    </xf>
    <xf numFmtId="0" fontId="15" fillId="10" borderId="4" xfId="0" applyFont="1" applyFill="1" applyBorder="1" applyAlignment="1">
      <alignment vertical="center" wrapText="1"/>
    </xf>
    <xf numFmtId="0" fontId="13" fillId="4" borderId="0" xfId="0" applyFont="1" applyFill="1" applyBorder="1" applyAlignment="1"/>
    <xf numFmtId="0" fontId="14" fillId="10" borderId="11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3" fillId="0" borderId="0" xfId="0" applyFont="1" applyBorder="1"/>
    <xf numFmtId="0" fontId="14" fillId="10" borderId="9" xfId="0" applyFont="1" applyFill="1" applyBorder="1" applyAlignment="1">
      <alignment vertical="center" wrapText="1"/>
    </xf>
    <xf numFmtId="0" fontId="16" fillId="10" borderId="8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vertical="center" wrapText="1"/>
    </xf>
    <xf numFmtId="0" fontId="14" fillId="10" borderId="10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 applyProtection="1">
      <alignment horizontal="center" vertical="center"/>
      <protection hidden="1"/>
    </xf>
    <xf numFmtId="0" fontId="14" fillId="1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4" borderId="28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3" fillId="4" borderId="10" xfId="0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 applyProtection="1">
      <alignment vertical="center" wrapText="1"/>
      <protection locked="0"/>
    </xf>
    <xf numFmtId="10" fontId="13" fillId="0" borderId="8" xfId="0" applyNumberFormat="1" applyFont="1" applyFill="1" applyBorder="1" applyAlignment="1" applyProtection="1">
      <alignment vertical="center" wrapText="1"/>
      <protection locked="0"/>
    </xf>
    <xf numFmtId="10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10" fontId="17" fillId="0" borderId="4" xfId="0" applyNumberFormat="1" applyFont="1" applyFill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164" fontId="13" fillId="0" borderId="8" xfId="0" applyNumberFormat="1" applyFont="1" applyBorder="1" applyAlignment="1" applyProtection="1">
      <alignment vertical="center"/>
      <protection locked="0"/>
    </xf>
    <xf numFmtId="10" fontId="13" fillId="4" borderId="8" xfId="0" applyNumberFormat="1" applyFont="1" applyFill="1" applyBorder="1" applyAlignment="1" applyProtection="1">
      <alignment vertical="center"/>
      <protection locked="0"/>
    </xf>
    <xf numFmtId="2" fontId="18" fillId="9" borderId="8" xfId="0" applyNumberFormat="1" applyFont="1" applyFill="1" applyBorder="1" applyAlignment="1" applyProtection="1">
      <alignment horizontal="center" vertical="center"/>
      <protection hidden="1"/>
    </xf>
    <xf numFmtId="2" fontId="14" fillId="9" borderId="7" xfId="0" applyNumberFormat="1" applyFont="1" applyFill="1" applyBorder="1" applyAlignment="1">
      <alignment horizontal="center" vertical="center"/>
    </xf>
    <xf numFmtId="4" fontId="18" fillId="9" borderId="8" xfId="0" applyNumberFormat="1" applyFont="1" applyFill="1" applyBorder="1" applyAlignment="1" applyProtection="1">
      <alignment horizontal="center" vertical="center"/>
      <protection hidden="1"/>
    </xf>
    <xf numFmtId="4" fontId="14" fillId="9" borderId="8" xfId="0" applyNumberFormat="1" applyFont="1" applyFill="1" applyBorder="1" applyAlignment="1" applyProtection="1">
      <alignment horizontal="center" vertical="center"/>
      <protection hidden="1"/>
    </xf>
    <xf numFmtId="4" fontId="14" fillId="9" borderId="8" xfId="0" applyNumberFormat="1" applyFont="1" applyFill="1" applyBorder="1" applyAlignment="1">
      <alignment horizontal="center" vertical="center"/>
    </xf>
    <xf numFmtId="4" fontId="19" fillId="12" borderId="9" xfId="0" applyNumberFormat="1" applyFont="1" applyFill="1" applyBorder="1" applyAlignment="1" applyProtection="1">
      <alignment horizontal="center" vertical="center"/>
      <protection hidden="1"/>
    </xf>
    <xf numFmtId="4" fontId="19" fillId="12" borderId="8" xfId="0" applyNumberFormat="1" applyFont="1" applyFill="1" applyBorder="1" applyAlignment="1" applyProtection="1">
      <alignment horizontal="center" vertical="center"/>
      <protection hidden="1"/>
    </xf>
    <xf numFmtId="4" fontId="19" fillId="12" borderId="4" xfId="0" applyNumberFormat="1" applyFont="1" applyFill="1" applyBorder="1" applyAlignment="1" applyProtection="1">
      <alignment horizontal="center" vertical="center"/>
      <protection hidden="1"/>
    </xf>
    <xf numFmtId="4" fontId="19" fillId="12" borderId="26" xfId="0" applyNumberFormat="1" applyFont="1" applyFill="1" applyBorder="1" applyAlignment="1" applyProtection="1">
      <alignment horizontal="center" vertical="center"/>
      <protection hidden="1"/>
    </xf>
    <xf numFmtId="4" fontId="19" fillId="12" borderId="8" xfId="0" applyNumberFormat="1" applyFont="1" applyFill="1" applyBorder="1" applyAlignment="1">
      <alignment horizontal="center" vertical="center"/>
    </xf>
    <xf numFmtId="4" fontId="19" fillId="12" borderId="7" xfId="0" applyNumberFormat="1" applyFont="1" applyFill="1" applyBorder="1" applyAlignment="1">
      <alignment horizontal="center" vertical="center"/>
    </xf>
    <xf numFmtId="2" fontId="19" fillId="12" borderId="7" xfId="0" applyNumberFormat="1" applyFont="1" applyFill="1" applyBorder="1" applyAlignment="1">
      <alignment horizontal="center" vertical="center"/>
    </xf>
    <xf numFmtId="2" fontId="20" fillId="12" borderId="23" xfId="0" applyNumberFormat="1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 wrapText="1"/>
    </xf>
    <xf numFmtId="10" fontId="14" fillId="9" borderId="9" xfId="0" applyNumberFormat="1" applyFont="1" applyFill="1" applyBorder="1" applyAlignment="1" applyProtection="1">
      <alignment vertical="center" wrapText="1"/>
      <protection hidden="1"/>
    </xf>
    <xf numFmtId="0" fontId="22" fillId="0" borderId="0" xfId="0" applyFont="1" applyFill="1" applyBorder="1"/>
    <xf numFmtId="2" fontId="19" fillId="0" borderId="0" xfId="0" applyNumberFormat="1" applyFont="1" applyFill="1" applyBorder="1" applyAlignment="1" applyProtection="1">
      <alignment vertical="center"/>
      <protection hidden="1"/>
    </xf>
    <xf numFmtId="10" fontId="13" fillId="0" borderId="0" xfId="0" applyNumberFormat="1" applyFont="1" applyFill="1" applyBorder="1" applyAlignment="1" applyProtection="1">
      <alignment horizontal="center" vertical="center"/>
      <protection locked="0"/>
    </xf>
    <xf numFmtId="10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4" fillId="10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4" fillId="10" borderId="9" xfId="0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left" vertic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vertical="center"/>
      <protection locked="0"/>
    </xf>
    <xf numFmtId="0" fontId="19" fillId="12" borderId="24" xfId="0" applyFont="1" applyFill="1" applyBorder="1" applyAlignment="1" applyProtection="1">
      <alignment horizontal="right" vertical="center"/>
    </xf>
    <xf numFmtId="0" fontId="19" fillId="12" borderId="0" xfId="0" applyFont="1" applyFill="1" applyBorder="1" applyAlignment="1" applyProtection="1">
      <alignment horizontal="right" vertical="center"/>
    </xf>
    <xf numFmtId="0" fontId="19" fillId="12" borderId="25" xfId="0" applyFont="1" applyFill="1" applyBorder="1" applyAlignment="1" applyProtection="1">
      <alignment horizontal="right" vertical="center"/>
    </xf>
    <xf numFmtId="0" fontId="14" fillId="10" borderId="10" xfId="0" applyFont="1" applyFill="1" applyBorder="1" applyAlignment="1">
      <alignment horizontal="left" vertical="center"/>
    </xf>
    <xf numFmtId="0" fontId="14" fillId="10" borderId="11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9" fillId="12" borderId="10" xfId="0" applyFont="1" applyFill="1" applyBorder="1" applyAlignment="1" applyProtection="1">
      <alignment horizontal="right" vertical="center" wrapText="1"/>
    </xf>
    <xf numFmtId="0" fontId="19" fillId="12" borderId="11" xfId="0" applyFont="1" applyFill="1" applyBorder="1" applyAlignment="1" applyProtection="1">
      <alignment horizontal="right" vertical="center" wrapText="1"/>
    </xf>
    <xf numFmtId="0" fontId="19" fillId="12" borderId="7" xfId="0" applyFont="1" applyFill="1" applyBorder="1" applyAlignment="1" applyProtection="1">
      <alignment horizontal="right" vertical="center" wrapText="1"/>
    </xf>
    <xf numFmtId="0" fontId="16" fillId="11" borderId="8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3" fillId="4" borderId="11" xfId="0" applyFont="1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left" vertical="center"/>
      <protection locked="0"/>
    </xf>
    <xf numFmtId="4" fontId="1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6" fillId="11" borderId="10" xfId="0" applyFont="1" applyFill="1" applyBorder="1" applyAlignment="1">
      <alignment horizontal="left" vertical="center" wrapText="1"/>
    </xf>
    <xf numFmtId="0" fontId="16" fillId="11" borderId="11" xfId="0" applyFont="1" applyFill="1" applyBorder="1" applyAlignment="1">
      <alignment horizontal="left" vertical="center" wrapText="1"/>
    </xf>
    <xf numFmtId="0" fontId="16" fillId="11" borderId="7" xfId="0" applyFont="1" applyFill="1" applyBorder="1" applyAlignment="1">
      <alignment horizontal="left" vertical="center" wrapText="1"/>
    </xf>
    <xf numFmtId="0" fontId="14" fillId="1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4" fontId="14" fillId="9" borderId="9" xfId="0" applyNumberFormat="1" applyFont="1" applyFill="1" applyBorder="1" applyAlignment="1">
      <alignment horizontal="center" vertical="center"/>
    </xf>
    <xf numFmtId="4" fontId="14" fillId="9" borderId="15" xfId="0" applyNumberFormat="1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20" fillId="12" borderId="8" xfId="0" applyFont="1" applyFill="1" applyBorder="1" applyAlignment="1" applyProtection="1">
      <alignment horizontal="right" vertical="center"/>
    </xf>
    <xf numFmtId="0" fontId="20" fillId="12" borderId="10" xfId="0" applyFont="1" applyFill="1" applyBorder="1" applyAlignment="1" applyProtection="1">
      <alignment horizontal="right" vertical="center"/>
    </xf>
    <xf numFmtId="0" fontId="14" fillId="10" borderId="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19" fillId="12" borderId="8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4" borderId="10" xfId="0" applyFont="1" applyFill="1" applyBorder="1" applyAlignment="1" applyProtection="1">
      <alignment horizontal="right" vertical="center"/>
      <protection locked="0"/>
    </xf>
    <xf numFmtId="0" fontId="14" fillId="4" borderId="7" xfId="0" applyFont="1" applyFill="1" applyBorder="1" applyAlignment="1" applyProtection="1">
      <alignment horizontal="right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11" borderId="10" xfId="0" applyFont="1" applyFill="1" applyBorder="1" applyAlignment="1" applyProtection="1">
      <alignment horizontal="center" vertical="center" wrapText="1"/>
    </xf>
    <xf numFmtId="0" fontId="14" fillId="11" borderId="11" xfId="0" applyFont="1" applyFill="1" applyBorder="1" applyAlignment="1" applyProtection="1">
      <alignment horizontal="center" vertical="center" wrapText="1"/>
    </xf>
    <xf numFmtId="0" fontId="14" fillId="11" borderId="7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4" fillId="11" borderId="10" xfId="0" applyFont="1" applyFill="1" applyBorder="1" applyAlignment="1">
      <alignment horizontal="left" vertical="center" wrapText="1"/>
    </xf>
    <xf numFmtId="0" fontId="14" fillId="11" borderId="11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 wrapText="1"/>
    </xf>
    <xf numFmtId="10" fontId="18" fillId="9" borderId="9" xfId="0" applyNumberFormat="1" applyFont="1" applyFill="1" applyBorder="1" applyAlignment="1" applyProtection="1">
      <alignment horizontal="center" vertical="center"/>
      <protection hidden="1"/>
    </xf>
    <xf numFmtId="10" fontId="18" fillId="9" borderId="15" xfId="0" applyNumberFormat="1" applyFont="1" applyFill="1" applyBorder="1" applyAlignment="1" applyProtection="1">
      <alignment horizontal="center" vertical="center"/>
      <protection hidden="1"/>
    </xf>
    <xf numFmtId="0" fontId="14" fillId="10" borderId="8" xfId="0" applyFont="1" applyFill="1" applyBorder="1" applyAlignment="1">
      <alignment horizontal="left" vertical="center" wrapText="1"/>
    </xf>
    <xf numFmtId="10" fontId="18" fillId="9" borderId="8" xfId="0" applyNumberFormat="1" applyFont="1" applyFill="1" applyBorder="1" applyAlignment="1" applyProtection="1">
      <alignment horizontal="center" vertical="center"/>
      <protection hidden="1"/>
    </xf>
    <xf numFmtId="2" fontId="14" fillId="9" borderId="9" xfId="0" applyNumberFormat="1" applyFont="1" applyFill="1" applyBorder="1" applyAlignment="1" applyProtection="1">
      <alignment horizontal="center" vertical="center"/>
      <protection hidden="1"/>
    </xf>
    <xf numFmtId="2" fontId="14" fillId="9" borderId="4" xfId="0" applyNumberFormat="1" applyFont="1" applyFill="1" applyBorder="1" applyAlignment="1" applyProtection="1">
      <alignment horizontal="center" vertical="center"/>
      <protection hidden="1"/>
    </xf>
    <xf numFmtId="4" fontId="14" fillId="9" borderId="4" xfId="0" applyNumberFormat="1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left" vertical="center" wrapText="1"/>
    </xf>
    <xf numFmtId="0" fontId="14" fillId="10" borderId="20" xfId="0" applyFont="1" applyFill="1" applyBorder="1" applyAlignment="1">
      <alignment horizontal="left" vertical="center" wrapText="1"/>
    </xf>
    <xf numFmtId="0" fontId="14" fillId="10" borderId="21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 applyProtection="1">
      <alignment horizontal="center" vertical="center" wrapText="1"/>
      <protection locked="0"/>
    </xf>
    <xf numFmtId="2" fontId="18" fillId="9" borderId="15" xfId="0" applyNumberFormat="1" applyFont="1" applyFill="1" applyBorder="1" applyAlignment="1" applyProtection="1">
      <alignment horizontal="center" vertical="center"/>
      <protection hidden="1"/>
    </xf>
    <xf numFmtId="2" fontId="18" fillId="9" borderId="4" xfId="0" applyNumberFormat="1" applyFont="1" applyFill="1" applyBorder="1" applyAlignment="1" applyProtection="1">
      <alignment horizontal="center" vertical="center"/>
      <protection hidden="1"/>
    </xf>
    <xf numFmtId="4" fontId="18" fillId="9" borderId="9" xfId="0" applyNumberFormat="1" applyFont="1" applyFill="1" applyBorder="1" applyAlignment="1" applyProtection="1">
      <alignment horizontal="center" vertical="center"/>
      <protection hidden="1"/>
    </xf>
    <xf numFmtId="4" fontId="18" fillId="9" borderId="15" xfId="0" applyNumberFormat="1" applyFont="1" applyFill="1" applyBorder="1" applyAlignment="1" applyProtection="1">
      <alignment horizontal="center" vertical="center"/>
      <protection hidden="1"/>
    </xf>
    <xf numFmtId="4" fontId="18" fillId="9" borderId="4" xfId="0" applyNumberFormat="1" applyFont="1" applyFill="1" applyBorder="1" applyAlignment="1" applyProtection="1">
      <alignment horizontal="center" vertical="center"/>
      <protection hidden="1"/>
    </xf>
    <xf numFmtId="0" fontId="16" fillId="11" borderId="9" xfId="0" applyFont="1" applyFill="1" applyBorder="1" applyAlignment="1">
      <alignment horizontal="left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3" fillId="10" borderId="8" xfId="0" applyFont="1" applyFill="1" applyBorder="1" applyAlignment="1">
      <alignment horizontal="center"/>
    </xf>
    <xf numFmtId="0" fontId="14" fillId="10" borderId="10" xfId="0" applyFont="1" applyFill="1" applyBorder="1" applyAlignment="1">
      <alignment horizontal="left" vertical="center" wrapText="1"/>
    </xf>
    <xf numFmtId="0" fontId="14" fillId="10" borderId="11" xfId="0" applyFont="1" applyFill="1" applyBorder="1" applyAlignment="1">
      <alignment horizontal="left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3A7"/>
      <color rgb="FF00793D"/>
      <color rgb="FF76793D"/>
      <color rgb="FF76933C"/>
      <color rgb="FFF3F2C4"/>
      <color rgb="FFEAB8DF"/>
      <color rgb="FFC864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8</xdr:row>
          <xdr:rowOff>76200</xdr:rowOff>
        </xdr:from>
        <xdr:to>
          <xdr:col>3</xdr:col>
          <xdr:colOff>1112520</xdr:colOff>
          <xdr:row>8</xdr:row>
          <xdr:rowOff>259080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8</xdr:row>
          <xdr:rowOff>76200</xdr:rowOff>
        </xdr:from>
        <xdr:to>
          <xdr:col>1</xdr:col>
          <xdr:colOff>1264920</xdr:colOff>
          <xdr:row>8</xdr:row>
          <xdr:rowOff>297180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2065020</xdr:colOff>
          <xdr:row>8</xdr:row>
          <xdr:rowOff>76200</xdr:rowOff>
        </xdr:from>
        <xdr:to>
          <xdr:col>2</xdr:col>
          <xdr:colOff>457200</xdr:colOff>
          <xdr:row>8</xdr:row>
          <xdr:rowOff>289560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Animación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8</xdr:row>
          <xdr:rowOff>76200</xdr:rowOff>
        </xdr:from>
        <xdr:to>
          <xdr:col>2</xdr:col>
          <xdr:colOff>2689860</xdr:colOff>
          <xdr:row>8</xdr:row>
          <xdr:rowOff>297180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Para televisión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1363980</xdr:colOff>
          <xdr:row>8</xdr:row>
          <xdr:rowOff>60960</xdr:rowOff>
        </xdr:from>
        <xdr:to>
          <xdr:col>4</xdr:col>
          <xdr:colOff>373380</xdr:colOff>
          <xdr:row>8</xdr:row>
          <xdr:rowOff>274320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Internacional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1</xdr:col>
      <xdr:colOff>1449050</xdr:colOff>
      <xdr:row>1</xdr:row>
      <xdr:rowOff>719390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086"/>
          <a:ext cx="4377307" cy="71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maria.m.lopez/AppData/Local/Temp/Copia%20autoevaluacio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ivales"/>
      <sheetName val="PARA DIRECTOR FEST SECC"/>
      <sheetName val="Coproducciones"/>
      <sheetName val="OCULTO 1"/>
      <sheetName val="OCULTO PREMIOS Y HONORES"/>
      <sheetName val="OCULTO PRESENCIA FEMENINA"/>
      <sheetName val="COMPUTO DE FESTIVALES DIRECTOR"/>
    </sheetNames>
    <sheetDataSet>
      <sheetData sheetId="0"/>
      <sheetData sheetId="1">
        <row r="7">
          <cell r="A7" t="str">
            <v>Internationale_Filmfestspiele_Berlin_Berlinale</v>
          </cell>
          <cell r="B7" t="str">
            <v>Fuera de concurso</v>
          </cell>
        </row>
        <row r="8">
          <cell r="A8" t="str">
            <v>Internationale_Filmfestspiele_Berlin_Berlinale</v>
          </cell>
          <cell r="B8" t="str">
            <v xml:space="preserve">Cualquier otra sección. </v>
          </cell>
        </row>
        <row r="9">
          <cell r="A9" t="str">
            <v>Stuttgart_International_Festival_of_Animated_Films_ITFS</v>
          </cell>
          <cell r="B9" t="str">
            <v>Young Animation, Tricks for Kids</v>
          </cell>
        </row>
        <row r="10">
          <cell r="A10" t="str">
            <v>Festival_Internacional_de_Cine_de_Mar_del_Plata</v>
          </cell>
          <cell r="B10" t="str">
            <v>Competencia Internacional</v>
          </cell>
        </row>
        <row r="11">
          <cell r="A11" t="str">
            <v>Festival_Internacional_de_Cine_de_Mar_del_Plata</v>
          </cell>
          <cell r="B11" t="str">
            <v>Competencia Latinoamericana, Competencia Estados Alterados</v>
          </cell>
        </row>
        <row r="12">
          <cell r="A12" t="str">
            <v>BAFICI_Buenos_Aires_Festival_Internacional_de_Cine_Independiente</v>
          </cell>
          <cell r="B12" t="str">
            <v>Competencia oficial internacional, Competencia oficial latinoamericana, Competencia oficial vanguardia y género</v>
          </cell>
        </row>
        <row r="13">
          <cell r="A13" t="str">
            <v>Sydney_Film_Festival</v>
          </cell>
          <cell r="B13" t="str">
            <v>Official Competition</v>
          </cell>
        </row>
        <row r="14">
          <cell r="A14" t="str">
            <v>Viennale_Festival</v>
          </cell>
          <cell r="B14" t="str">
            <v>Largometrajes (Sección oficial)</v>
          </cell>
        </row>
        <row r="15">
          <cell r="A15" t="str">
            <v>Anima_Brussels_International_Animation_Film_Festival</v>
          </cell>
          <cell r="B15" t="str">
            <v>International Competition – Short Films, Features in competition</v>
          </cell>
        </row>
        <row r="16">
          <cell r="A16" t="str">
            <v>Sofia_International_Film_Festival</v>
          </cell>
          <cell r="B16" t="str">
            <v>International Competition</v>
          </cell>
        </row>
        <row r="17">
          <cell r="A17" t="str">
            <v>Toronto_International_Film_Festival</v>
          </cell>
          <cell r="B17" t="str">
            <v>Cualquier sección</v>
          </cell>
        </row>
        <row r="21">
          <cell r="A21" t="str">
            <v>Hot_Docs_Canadian_International_Documentary_Festival</v>
          </cell>
          <cell r="B21" t="str">
            <v>International Spectrum</v>
          </cell>
        </row>
        <row r="22">
          <cell r="A22" t="str">
            <v>Ottawa_International_Animation_Festival</v>
          </cell>
          <cell r="B22" t="str">
            <v>Feature Competition, Animation For Young Audiences Competition</v>
          </cell>
        </row>
        <row r="23">
          <cell r="A23" t="str">
            <v>Montreal_Film_Festival_World_Film_Festival</v>
          </cell>
          <cell r="B23" t="str">
            <v>World Competition (Grand Prix des Amériques)</v>
          </cell>
        </row>
        <row r="24">
          <cell r="A24" t="str">
            <v>Montreal_Film_Festival_World_Film_Festival</v>
          </cell>
          <cell r="B24" t="str">
            <v>First Fiction Films Competition, Documentaries of the World</v>
          </cell>
        </row>
        <row r="25">
          <cell r="A25" t="str">
            <v>Chilemonos</v>
          </cell>
          <cell r="B25" t="str">
            <v>Competencia Internacional de Largometrajes Animados</v>
          </cell>
        </row>
        <row r="26">
          <cell r="A26" t="str">
            <v>Shanghai_International_Film_Festival</v>
          </cell>
          <cell r="B26" t="str">
            <v>Golden Goblet Awards Competition</v>
          </cell>
        </row>
        <row r="27">
          <cell r="A27" t="str">
            <v>Festival_Internacional_de_Cine_de_Cartagena_de_Indias</v>
          </cell>
          <cell r="B27" t="str">
            <v>Ficciones, Documentes</v>
          </cell>
        </row>
        <row r="28">
          <cell r="A28" t="str">
            <v>Busan_International_Film_Festival</v>
          </cell>
          <cell r="B28" t="str">
            <v>World Cinema, Flash Forward</v>
          </cell>
        </row>
        <row r="29">
          <cell r="A29" t="str">
            <v>CPH_DOX</v>
          </cell>
          <cell r="B29" t="str">
            <v>Dox:Award, New:Vision, Next:Wave</v>
          </cell>
        </row>
        <row r="30">
          <cell r="A30" t="str">
            <v>Sundance_Film_Festival</v>
          </cell>
          <cell r="B30" t="str">
            <v>Competencia Dramática Internacional (World Contemporary Cinema Dramatic); Competencia Documental Internacional (World Contemporary Cinema Documentary)</v>
          </cell>
        </row>
        <row r="31">
          <cell r="A31" t="str">
            <v>Sundance_Film_Festival</v>
          </cell>
          <cell r="B31" t="str">
            <v>NEXT</v>
          </cell>
        </row>
        <row r="32">
          <cell r="A32" t="str">
            <v>Tribeca_Film_Festival</v>
          </cell>
          <cell r="B32" t="str">
            <v>International Narrative Competition, Documentary Competition</v>
          </cell>
        </row>
        <row r="33">
          <cell r="A33" t="str">
            <v>SXSW_Film_Festival_Austin</v>
          </cell>
          <cell r="B33" t="str">
            <v>Narrative Feature Competition, Documentary Feature Competition</v>
          </cell>
        </row>
        <row r="34">
          <cell r="A34" t="str">
            <v>New_York_Film_Festival</v>
          </cell>
          <cell r="B34" t="str">
            <v>Main Slate</v>
          </cell>
        </row>
        <row r="35">
          <cell r="A35" t="str">
            <v>Fantastic_Fest_Austin</v>
          </cell>
          <cell r="B35" t="str">
            <v>Features (Largometrajes)</v>
          </cell>
        </row>
        <row r="36">
          <cell r="A36" t="str">
            <v>Animation_is_Film_Festival</v>
          </cell>
          <cell r="B36" t="str">
            <v>Films in competition</v>
          </cell>
        </row>
        <row r="37">
          <cell r="A37" t="str">
            <v>Cairo_International_Film_Festival</v>
          </cell>
          <cell r="B37" t="str">
            <v>International Competition</v>
          </cell>
        </row>
        <row r="38">
          <cell r="A38" t="str">
            <v>Cairo_International_Film_Festival</v>
          </cell>
          <cell r="B38" t="str">
            <v>Cinema of Tomorrow, Semana de la Crítica Internacional</v>
          </cell>
        </row>
        <row r="39">
          <cell r="A39" t="str">
            <v>Tallin_Black_Nights_Film_Festival</v>
          </cell>
          <cell r="B39" t="str">
            <v>Official Selection</v>
          </cell>
        </row>
        <row r="40">
          <cell r="A40" t="str">
            <v>Tallin_Black_Nights_Film_Festival</v>
          </cell>
          <cell r="B40" t="str">
            <v>First Feature Competition, Rebels with a cause</v>
          </cell>
        </row>
        <row r="41">
          <cell r="A41" t="str">
            <v>Festival_de_Cannes</v>
          </cell>
          <cell r="B41" t="str">
            <v>Sección oficial a concurso (Compétition)</v>
          </cell>
        </row>
        <row r="42">
          <cell r="A42" t="str">
            <v>Festival_de_Cannes</v>
          </cell>
          <cell r="B42" t="str">
            <v>Un certain regard, Quinzaine des Réalisateurs, Semaine de la Critique</v>
          </cell>
        </row>
        <row r="43">
          <cell r="A43" t="str">
            <v>Festival_de_Cannes</v>
          </cell>
          <cell r="B43" t="str">
            <v>ACID</v>
          </cell>
        </row>
        <row r="44">
          <cell r="A44" t="str">
            <v>Festival_international_du_film_danimation_dAnnecy</v>
          </cell>
          <cell r="B44" t="str">
            <v>Sección oficial a concurso</v>
          </cell>
        </row>
        <row r="45">
          <cell r="A45" t="str">
            <v>Festival_international_du_film_danimation_dAnnecy</v>
          </cell>
          <cell r="B45" t="str">
            <v>Contrechamp</v>
          </cell>
        </row>
        <row r="46">
          <cell r="A46" t="str">
            <v>Goa_IFFI_India_International_Film_Festival</v>
          </cell>
          <cell r="B46" t="str">
            <v>International Competition, Debut Competition</v>
          </cell>
        </row>
        <row r="47">
          <cell r="A47" t="str">
            <v>JIO_Mami_Mumbai_Film_Festival_India</v>
          </cell>
          <cell r="B47" t="str">
            <v>International Competition</v>
          </cell>
        </row>
        <row r="48">
          <cell r="A48" t="str">
            <v>La_Biennale_di_Venezia_Mostra_Internazionale_dArte_Cinematografica</v>
          </cell>
          <cell r="B48" t="str">
            <v>Sección oficial a concurso_Concorso Internazionale</v>
          </cell>
        </row>
        <row r="49">
          <cell r="A49" t="str">
            <v>La_Biennale_di_Venezia_Mostra_Internazionale_dArte_Cinematografica</v>
          </cell>
          <cell r="B49" t="str">
            <v>Orizzonti, Venice Days, Settimana della Critica</v>
          </cell>
        </row>
        <row r="50">
          <cell r="A50" t="str">
            <v>Torino_Film_Festival</v>
          </cell>
          <cell r="B50" t="str">
            <v>Lungometragi internazionali, Documentari internazionali</v>
          </cell>
        </row>
        <row r="51">
          <cell r="A51" t="str">
            <v>Cartoons_on_the_Bay_Pulcinella_Awards</v>
          </cell>
          <cell r="B51" t="str">
            <v>Best short film, Best animated feature</v>
          </cell>
        </row>
        <row r="52">
          <cell r="A52" t="str">
            <v>Tokyo_International_Film_Festival_TIFF</v>
          </cell>
          <cell r="B52" t="str">
            <v>Competition</v>
          </cell>
        </row>
        <row r="53">
          <cell r="A53" t="str">
            <v>Festival_Internacional_de_Cine_de_Guadalajara_FICG</v>
          </cell>
          <cell r="B53" t="str">
            <v>Competencia Oficial ( Largometraje Iberoamericano de Ficción, Largometraje Iberoamericano Documental, Premio Internacional de Animación)</v>
          </cell>
        </row>
        <row r="54">
          <cell r="A54" t="str">
            <v>International_Film_Festival_Rotterdam</v>
          </cell>
          <cell r="B54" t="str">
            <v>Tiger Competition</v>
          </cell>
        </row>
        <row r="55">
          <cell r="A55" t="str">
            <v>International_Film_Festival_Rotterdam</v>
          </cell>
          <cell r="B55" t="str">
            <v>Bright Future</v>
          </cell>
        </row>
        <row r="56">
          <cell r="A56" t="str">
            <v>International_Documentary_Film_Festival_Amsterdam_IDFA</v>
          </cell>
          <cell r="B56" t="str">
            <v>Competition for Feature-Length Documentary</v>
          </cell>
        </row>
        <row r="57">
          <cell r="A57" t="str">
            <v>International_Documentary_Film_Festival_Amsterdam_IDFA</v>
          </cell>
          <cell r="B57" t="str">
            <v>Competition for First Appearance, Competition for Mid-Length Documentary</v>
          </cell>
        </row>
        <row r="58">
          <cell r="A58" t="str">
            <v>Warsaw_International_Film_Festival</v>
          </cell>
          <cell r="B58" t="str">
            <v>International Competition</v>
          </cell>
        </row>
        <row r="59">
          <cell r="A59" t="str">
            <v>Warsaw_International_Film_Festival</v>
          </cell>
          <cell r="B59" t="str">
            <v>1-2 Competition, Free Spirit Competition, Documentary Competition</v>
          </cell>
        </row>
        <row r="60">
          <cell r="A60" t="str">
            <v>Indie_Lisboa_Film_Festival</v>
          </cell>
          <cell r="B60" t="str">
            <v>International Competition</v>
          </cell>
        </row>
        <row r="61">
          <cell r="A61" t="str">
            <v>DOC_Lisboa</v>
          </cell>
          <cell r="B61" t="str">
            <v>International Competition</v>
          </cell>
        </row>
        <row r="62">
          <cell r="A62" t="str">
            <v>Cinanima</v>
          </cell>
          <cell r="B62" t="str">
            <v>Competição Internacional Longas-Metragens</v>
          </cell>
        </row>
        <row r="63">
          <cell r="A63" t="str">
            <v>London_Film_Festival_BFI</v>
          </cell>
          <cell r="B63" t="str">
            <v>Official Competition, First Feature Competition, Documentary Competition</v>
          </cell>
        </row>
        <row r="64">
          <cell r="A64" t="str">
            <v>Karlovy_Vary_International_Film_Festival</v>
          </cell>
          <cell r="B64" t="str">
            <v>Crystal Globe Competition</v>
          </cell>
        </row>
        <row r="65">
          <cell r="A65" t="str">
            <v>Transilvania_International_Film_Festival</v>
          </cell>
          <cell r="B65" t="str">
            <v>Official Competition</v>
          </cell>
        </row>
        <row r="66">
          <cell r="A66" t="str">
            <v>Moscow_International_Film_Festival</v>
          </cell>
          <cell r="B66" t="str">
            <v>Main Competition, Documentary competition</v>
          </cell>
        </row>
        <row r="67">
          <cell r="A67" t="str">
            <v>Stockholm_Film_Festival</v>
          </cell>
          <cell r="B67" t="str">
            <v>Competition, Documentary Competition</v>
          </cell>
        </row>
        <row r="68">
          <cell r="A68" t="str">
            <v>Festival_del_Film_Locarno</v>
          </cell>
          <cell r="B68" t="str">
            <v>Concorso internazionale, Concorso Cineasti del presente</v>
          </cell>
        </row>
        <row r="69">
          <cell r="A69" t="str">
            <v>Festival_del_Film_Locarno</v>
          </cell>
          <cell r="B69" t="str">
            <v>Moving Ahead, Pardi di domani</v>
          </cell>
        </row>
        <row r="70">
          <cell r="A70" t="str">
            <v>Istanbul_Film_Festival</v>
          </cell>
          <cell r="B70" t="str">
            <v>International Competition</v>
          </cell>
        </row>
        <row r="71">
          <cell r="A71" t="str">
            <v>Kyiv_International_Film_Festival_Molodist</v>
          </cell>
          <cell r="B71" t="str">
            <v>International Competition</v>
          </cell>
        </row>
        <row r="72">
          <cell r="A72" t="str">
            <v>DA_Film_Festival</v>
          </cell>
          <cell r="B72" t="str">
            <v>Talents Competición, Un Impulso Colectivo</v>
          </cell>
        </row>
        <row r="73">
          <cell r="A73" t="str">
            <v>Festival_Internacional_de_Documentales_DocsBarcelona</v>
          </cell>
          <cell r="B73" t="str">
            <v>Panorama, What The Doc!, Latitud</v>
          </cell>
        </row>
        <row r="74">
          <cell r="A74" t="str">
            <v>Festival_lnternacional_de_Cine_Documental_y_Cortometraje_de_Bilbao_ZINEBI</v>
          </cell>
          <cell r="B74" t="str">
            <v>Competencia Internacional ZIFF - Zinebi First Film</v>
          </cell>
        </row>
        <row r="75">
          <cell r="A75" t="str">
            <v>Festival_lnternacional_de_Cine_Documental_y_Cortometraje_de_Bilbao_ZINEBI</v>
          </cell>
          <cell r="B75" t="str">
            <v>Sección Oficial - Concurso Internacional</v>
          </cell>
        </row>
        <row r="76">
          <cell r="A76" t="str">
            <v>Donostia_Zinemaldia_Festival_de_Cine_de_San_Sebastián_International_Film_Festival</v>
          </cell>
          <cell r="B76" t="str">
            <v>Sección oficial a concurso, New Directors</v>
          </cell>
        </row>
        <row r="77">
          <cell r="A77" t="str">
            <v>Donostia_Zinemaldia_Festival_de_Cine_de_San_Sebastián_International_Film_Festival</v>
          </cell>
          <cell r="B77" t="str">
            <v>Zabaltegi.Tabakalera, Horizontes Latinos, Perlak</v>
          </cell>
        </row>
        <row r="78">
          <cell r="A78" t="str">
            <v>Festival_Internacional_de_Cine_de_Gijón</v>
          </cell>
          <cell r="B78" t="str">
            <v>Sección Oficial</v>
          </cell>
        </row>
        <row r="79">
          <cell r="A79" t="str">
            <v>Festival_Internacional_de_Cine_de_Gijón</v>
          </cell>
          <cell r="B79" t="str">
            <v>Rellumes, Enfants Terribles</v>
          </cell>
        </row>
        <row r="80">
          <cell r="A80" t="str">
            <v>Festival_Internacional_de_Documentales_DocumentaMadrid</v>
          </cell>
          <cell r="B80" t="str">
            <v>Competición internacional de largometraje, Competición nacional de largometraje, Competición internacional Fugas</v>
          </cell>
        </row>
        <row r="81">
          <cell r="A81" t="str">
            <v xml:space="preserve">Festival_de_Málaga </v>
          </cell>
          <cell r="B81" t="str">
            <v>Sección Oficial</v>
          </cell>
        </row>
        <row r="82">
          <cell r="A82" t="str">
            <v xml:space="preserve">Festival_de_Málaga </v>
          </cell>
          <cell r="B82" t="str">
            <v>Zonazine, Documentales Sección oficial, Animazine Sección Oficial</v>
          </cell>
        </row>
        <row r="83">
          <cell r="A83" t="str">
            <v>Festival_Internacional_de_Cine_de_Las_Palmas_de_Gran_Canaria</v>
          </cell>
          <cell r="B83" t="str">
            <v>Sección Oficial Largometrajes, Sección Oficial Cortometrajes</v>
          </cell>
        </row>
        <row r="84">
          <cell r="A84" t="str">
            <v>Animayo</v>
          </cell>
          <cell r="B84" t="str">
            <v>Sección Oficial a Concurso</v>
          </cell>
        </row>
        <row r="85">
          <cell r="A85" t="str">
            <v>Festival_Punto_de_Vista</v>
          </cell>
          <cell r="B85" t="str">
            <v>Sección Oficial</v>
          </cell>
        </row>
        <row r="86">
          <cell r="A86" t="str">
            <v>Weird_antes_3D_Wire</v>
          </cell>
          <cell r="B86" t="str">
            <v>Sección oficial largometrajes nacional, sección oficial cortometrajes nacional</v>
          </cell>
        </row>
        <row r="87">
          <cell r="A87" t="str">
            <v>Festival_de_Cine_Europeo_de_Sevilla</v>
          </cell>
          <cell r="B87" t="str">
            <v>Sección Oficial</v>
          </cell>
        </row>
        <row r="88">
          <cell r="A88" t="str">
            <v>Festival_de_Cine_Europeo_de_Sevilla</v>
          </cell>
          <cell r="B88" t="str">
            <v>Las Nuevas Olas, Las Nuevas Olas - No Ficción, Revoluciones permanentes (antes Resistencias), Europa Junior, Cinéfilos del Futuro</v>
          </cell>
        </row>
        <row r="89">
          <cell r="A89" t="str">
            <v>Sitges_Festival_Internacional_de_Cinema_Fantàstic_de_Catalunya</v>
          </cell>
          <cell r="B89" t="str">
            <v>Oficial Fantàstic Competición</v>
          </cell>
        </row>
        <row r="90">
          <cell r="A90" t="str">
            <v>Sitges_Festival_Internacional_de_Cinema_Fantàstic_de_Catalunya</v>
          </cell>
          <cell r="B90" t="str">
            <v>Òrbita, Noves visions, Anima’t</v>
          </cell>
        </row>
        <row r="91">
          <cell r="A91" t="str">
            <v>Cinema_Jove</v>
          </cell>
          <cell r="B91" t="str">
            <v>Sección Oficial</v>
          </cell>
        </row>
        <row r="92">
          <cell r="A92" t="str">
            <v>Semana_Internacional_de_Cine_de_Valladolid_Seminci</v>
          </cell>
          <cell r="B92" t="str">
            <v>Sección Oficial</v>
          </cell>
        </row>
        <row r="93">
          <cell r="A93" t="str">
            <v>Semana_Internacional_de_Cine_de_Valladolid_Seminci</v>
          </cell>
          <cell r="B93" t="str">
            <v>Punto de Encuentro / La Noche del Corto Español, Tiempo de Historia, Seminci Joven, Miniminci</v>
          </cell>
        </row>
        <row r="94">
          <cell r="A94" t="str">
            <v>Premios_Goya_Academia_de_las_Artes_y_las_Ciencias_Cinematográficas_de_España</v>
          </cell>
          <cell r="B94" t="str">
            <v xml:space="preserve"> Sin sección específica (no es preciso en premios u honores)</v>
          </cell>
        </row>
        <row r="95">
          <cell r="A95" t="str">
            <v>Premios_Quirino_de_la_Animación_Iberoamericana</v>
          </cell>
          <cell r="B95" t="str">
            <v xml:space="preserve"> Sin sección específica (no es preciso en premios u honores)</v>
          </cell>
        </row>
        <row r="96">
          <cell r="A96" t="str">
            <v>Premios_Oscar_Academia_de_las_Artes_y_Ciencias_Cinematográficas_de_Hollywood_The_Oscars_Academy_of_Motion_Picture_Arts_and_Sciences</v>
          </cell>
          <cell r="B96" t="str">
            <v xml:space="preserve"> Sin sección específica (no es preciso en premios u honores)</v>
          </cell>
        </row>
        <row r="97">
          <cell r="A97" t="str">
            <v>Premios_Globos_de_Oro_Asociación_de_la_Prensa_Extranjera_de_Hollywood_Golden_Globe_Awards_The_Hollywood_Foreign_Press_Association</v>
          </cell>
          <cell r="B97" t="str">
            <v xml:space="preserve"> Sin sección específica (no es preciso en premios u honores)</v>
          </cell>
        </row>
        <row r="98">
          <cell r="A98" t="str">
            <v>Premios_ANNIE_Premios_de_la_Asociación_Internacional_de_Cine_de_Animación</v>
          </cell>
          <cell r="B98" t="str">
            <v xml:space="preserve"> Sin sección específica (no es preciso en premios u honores)</v>
          </cell>
        </row>
        <row r="99">
          <cell r="A99" t="str">
            <v>Premios_de_Cine_Europeo_EFA_Academia_de_Cine_Europeo_European_Film_Awards_EFA_European_Film_Academy</v>
          </cell>
          <cell r="B99" t="str">
            <v xml:space="preserve"> Sin sección específica (no es preciso en premios u honores)</v>
          </cell>
        </row>
        <row r="100">
          <cell r="A100" t="str">
            <v>European_Animation_Awards_Emile_Awards</v>
          </cell>
          <cell r="B100" t="str">
            <v xml:space="preserve"> Sin sección específica (no es preciso en premios u honores)</v>
          </cell>
        </row>
        <row r="101">
          <cell r="A101" t="str">
            <v>Premios_CÉSAR_Premios_de_Cine_de_la_Academia_Francesa</v>
          </cell>
          <cell r="B101" t="str">
            <v xml:space="preserve"> Sin sección específica (no es preciso en premios u honores)</v>
          </cell>
        </row>
        <row r="102">
          <cell r="A102" t="str">
            <v>Premios_BAFTA_Premios_de_Cine_de_la_Academia_Británica</v>
          </cell>
          <cell r="B102" t="str">
            <v xml:space="preserve"> Sin sección específica (no es preciso en premios u honores)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S639"/>
  <sheetViews>
    <sheetView showGridLines="0" tabSelected="1" topLeftCell="A79" zoomScale="70" zoomScaleNormal="70" workbookViewId="0">
      <selection activeCell="A89" sqref="A89"/>
    </sheetView>
  </sheetViews>
  <sheetFormatPr baseColWidth="10" defaultColWidth="11.44140625" defaultRowHeight="15"/>
  <cols>
    <col min="1" max="1" width="42.6640625" style="122" customWidth="1" collapsed="1"/>
    <col min="2" max="2" width="36.109375" style="123" customWidth="1"/>
    <col min="3" max="3" width="51.88671875" style="123" customWidth="1" collapsed="1"/>
    <col min="4" max="4" width="38.109375" style="123" customWidth="1" collapsed="1"/>
    <col min="5" max="5" width="46.33203125" style="123" customWidth="1" collapsed="1"/>
    <col min="6" max="6" width="35" style="123" customWidth="1" collapsed="1"/>
    <col min="7" max="7" width="25.6640625" style="123" customWidth="1" collapsed="1"/>
    <col min="8" max="8" width="22.88671875" style="123" customWidth="1" collapsed="1"/>
    <col min="9" max="9" width="15.44140625" style="123" customWidth="1" collapsed="1"/>
    <col min="10" max="10" width="19.109375" style="123" customWidth="1" collapsed="1"/>
    <col min="11" max="11" width="17.88671875" style="123" customWidth="1" collapsed="1"/>
    <col min="12" max="12" width="27" style="123" customWidth="1" collapsed="1"/>
    <col min="13" max="45" width="11.44140625" style="123" customWidth="1" collapsed="1"/>
    <col min="46" max="16384" width="11.44140625" style="123"/>
  </cols>
  <sheetData>
    <row r="1" spans="1:71" ht="6.7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</row>
    <row r="2" spans="1:71" ht="213" customHeight="1">
      <c r="A2" s="218" t="s">
        <v>391</v>
      </c>
      <c r="B2" s="219"/>
      <c r="C2" s="220"/>
      <c r="D2" s="220"/>
      <c r="E2" s="220"/>
      <c r="F2" s="220"/>
      <c r="G2" s="220"/>
      <c r="H2" s="221"/>
      <c r="I2" s="108"/>
      <c r="J2" s="136"/>
      <c r="K2" s="137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</row>
    <row r="3" spans="1:71" ht="14.25" customHeight="1">
      <c r="A3" s="225"/>
      <c r="B3" s="226"/>
      <c r="C3" s="226"/>
      <c r="D3" s="226"/>
      <c r="E3" s="226"/>
      <c r="F3" s="226"/>
      <c r="G3" s="226"/>
      <c r="H3" s="227"/>
      <c r="I3" s="108"/>
      <c r="J3" s="136"/>
      <c r="K3" s="137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</row>
    <row r="4" spans="1:71" ht="58.5" customHeight="1">
      <c r="A4" s="223" t="s">
        <v>394</v>
      </c>
      <c r="B4" s="223"/>
      <c r="C4" s="223"/>
      <c r="D4" s="223"/>
      <c r="E4" s="223"/>
      <c r="F4" s="223"/>
      <c r="G4" s="223"/>
      <c r="H4" s="223"/>
      <c r="I4" s="108"/>
      <c r="J4" s="136"/>
      <c r="K4" s="137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</row>
    <row r="5" spans="1:71" s="136" customFormat="1" ht="28.5" customHeight="1">
      <c r="A5" s="203" t="s">
        <v>299</v>
      </c>
      <c r="B5" s="203"/>
      <c r="C5" s="203"/>
      <c r="D5" s="203"/>
      <c r="E5" s="203"/>
      <c r="F5" s="203"/>
      <c r="G5" s="203"/>
      <c r="H5" s="203"/>
      <c r="I5" s="108"/>
      <c r="K5" s="137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</row>
    <row r="6" spans="1:71" s="136" customFormat="1" ht="28.5" customHeight="1">
      <c r="A6" s="232"/>
      <c r="B6" s="233"/>
      <c r="C6" s="233"/>
      <c r="D6" s="233"/>
      <c r="E6" s="233"/>
      <c r="F6" s="233"/>
      <c r="G6" s="233"/>
      <c r="H6" s="234"/>
      <c r="I6" s="108"/>
      <c r="K6" s="137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</row>
    <row r="7" spans="1:71" s="136" customFormat="1" ht="28.5" customHeight="1">
      <c r="A7" s="109" t="s">
        <v>297</v>
      </c>
      <c r="B7" s="235" t="s">
        <v>387</v>
      </c>
      <c r="C7" s="236"/>
      <c r="D7" s="236"/>
      <c r="E7" s="236"/>
      <c r="F7" s="236"/>
      <c r="G7" s="236"/>
      <c r="H7" s="237"/>
      <c r="I7" s="108"/>
      <c r="K7" s="137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</row>
    <row r="8" spans="1:71" s="136" customFormat="1" ht="27.75" customHeight="1">
      <c r="A8" s="109" t="s">
        <v>298</v>
      </c>
      <c r="B8" s="228"/>
      <c r="C8" s="229"/>
      <c r="D8" s="133" t="s">
        <v>296</v>
      </c>
      <c r="E8" s="133" t="s">
        <v>405</v>
      </c>
      <c r="F8" s="180" t="s">
        <v>390</v>
      </c>
      <c r="G8" s="269"/>
      <c r="H8" s="181"/>
      <c r="I8" s="108"/>
      <c r="K8" s="137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</row>
    <row r="9" spans="1:71" s="136" customFormat="1" ht="27" customHeight="1">
      <c r="A9" s="109" t="s">
        <v>295</v>
      </c>
      <c r="B9" s="230"/>
      <c r="C9" s="231"/>
      <c r="D9" s="143"/>
      <c r="E9" s="145"/>
      <c r="F9" s="172"/>
      <c r="G9" s="146"/>
      <c r="H9" s="173"/>
      <c r="I9" s="108"/>
      <c r="K9" s="137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</row>
    <row r="10" spans="1:71" s="136" customFormat="1" ht="6.75" customHeight="1">
      <c r="A10" s="224"/>
      <c r="B10" s="224"/>
      <c r="C10" s="224"/>
      <c r="D10" s="224"/>
      <c r="E10" s="224"/>
      <c r="F10" s="224"/>
      <c r="G10" s="224"/>
      <c r="H10" s="224"/>
      <c r="I10" s="108"/>
      <c r="K10" s="137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</row>
    <row r="11" spans="1:71" s="136" customFormat="1" ht="26.25" customHeight="1">
      <c r="A11" s="223" t="s">
        <v>393</v>
      </c>
      <c r="B11" s="223"/>
      <c r="C11" s="223"/>
      <c r="D11" s="223"/>
      <c r="E11" s="223"/>
      <c r="F11" s="223"/>
      <c r="G11" s="223"/>
      <c r="H11" s="223"/>
      <c r="I11" s="108"/>
      <c r="K11" s="137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</row>
    <row r="12" spans="1:71" s="136" customFormat="1" ht="7.5" customHeight="1">
      <c r="A12" s="224"/>
      <c r="B12" s="224"/>
      <c r="C12" s="224"/>
      <c r="D12" s="224"/>
      <c r="E12" s="224"/>
      <c r="F12" s="224"/>
      <c r="G12" s="224"/>
      <c r="H12" s="224"/>
      <c r="I12" s="108"/>
      <c r="K12" s="137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</row>
    <row r="13" spans="1:71" s="138" customFormat="1" ht="29.25" customHeight="1">
      <c r="A13" s="200" t="s">
        <v>395</v>
      </c>
      <c r="B13" s="201"/>
      <c r="C13" s="201"/>
      <c r="D13" s="201"/>
      <c r="E13" s="201"/>
      <c r="F13" s="202"/>
      <c r="G13" s="110" t="s">
        <v>294</v>
      </c>
      <c r="H13" s="131" t="s">
        <v>0</v>
      </c>
      <c r="I13" s="108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</row>
    <row r="14" spans="1:71" ht="29.25" customHeight="1">
      <c r="A14" s="222"/>
      <c r="B14" s="222"/>
      <c r="C14" s="222"/>
      <c r="D14" s="222"/>
      <c r="E14" s="222"/>
      <c r="F14" s="222"/>
      <c r="G14" s="148"/>
      <c r="H14" s="155">
        <f>IF(A14="Entre el 1% y el 10%",2,0)+IF(A14="Hasta el 20%",5,0)+IF(A14="Hasta el 30%",7,0)+IF(A14="Hasta el 40%",10,0)+IF(A14="Hasta el 50%",12,0)+IF(A14="Hasta el 60%",14,0)+IF(A14="Hasta el 70%",16,0)+IF(A14="Hasta el 80%",17,0)</f>
        <v>0</v>
      </c>
      <c r="I14" s="108"/>
      <c r="J14" s="136"/>
      <c r="K14" s="137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</row>
    <row r="15" spans="1:71" ht="29.25" customHeight="1">
      <c r="A15" s="192" t="s">
        <v>396</v>
      </c>
      <c r="B15" s="193"/>
      <c r="C15" s="193"/>
      <c r="D15" s="193"/>
      <c r="E15" s="193"/>
      <c r="F15" s="193"/>
      <c r="G15" s="194"/>
      <c r="H15" s="160">
        <f>H14</f>
        <v>0</v>
      </c>
      <c r="I15" s="108"/>
      <c r="J15" s="136"/>
      <c r="K15" s="137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</row>
    <row r="16" spans="1:71" ht="29.25" customHeight="1">
      <c r="A16" s="200" t="s">
        <v>379</v>
      </c>
      <c r="B16" s="201"/>
      <c r="C16" s="201"/>
      <c r="D16" s="201"/>
      <c r="E16" s="201"/>
      <c r="F16" s="202"/>
      <c r="G16" s="111" t="s">
        <v>294</v>
      </c>
      <c r="H16" s="168" t="s">
        <v>0</v>
      </c>
      <c r="I16" s="170"/>
      <c r="J16" s="136"/>
      <c r="K16" s="137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</row>
    <row r="17" spans="1:71" ht="29.25" customHeight="1">
      <c r="A17" s="125" t="s">
        <v>397</v>
      </c>
      <c r="B17" s="242"/>
      <c r="C17" s="242"/>
      <c r="D17" s="125" t="s">
        <v>399</v>
      </c>
      <c r="E17" s="238"/>
      <c r="F17" s="239"/>
      <c r="G17" s="169">
        <f>IFERROR(IF((B17/E17)&gt;100%,"ERROR",(B17)/(E17)),0)</f>
        <v>0</v>
      </c>
      <c r="H17" s="254">
        <f>IF(SUM(I17:I18)&lt;=10,SUM(I17:I18),10)</f>
        <v>0</v>
      </c>
      <c r="I17" s="171">
        <f>IFERROR(G17*10,0)</f>
        <v>0</v>
      </c>
      <c r="J17" s="136"/>
      <c r="K17" s="137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</row>
    <row r="18" spans="1:71" ht="29.25" customHeight="1">
      <c r="A18" s="125" t="s">
        <v>398</v>
      </c>
      <c r="B18" s="261"/>
      <c r="C18" s="262"/>
      <c r="D18" s="125" t="s">
        <v>400</v>
      </c>
      <c r="E18" s="238"/>
      <c r="F18" s="239"/>
      <c r="G18" s="169">
        <f>IFERROR(IF((B18/E18)&gt;100%,"ERROR",(B18)/(E18)),0)</f>
        <v>0</v>
      </c>
      <c r="H18" s="255"/>
      <c r="I18" s="171">
        <f>IFERROR(G18*10,0)</f>
        <v>0</v>
      </c>
      <c r="J18" s="136"/>
      <c r="K18" s="137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</row>
    <row r="19" spans="1:71" ht="29.25" customHeight="1">
      <c r="A19" s="192" t="s">
        <v>369</v>
      </c>
      <c r="B19" s="193"/>
      <c r="C19" s="193"/>
      <c r="D19" s="193"/>
      <c r="E19" s="193"/>
      <c r="F19" s="193"/>
      <c r="G19" s="194"/>
      <c r="H19" s="160">
        <f>H17</f>
        <v>0</v>
      </c>
      <c r="I19" s="170"/>
      <c r="J19" s="136"/>
      <c r="K19" s="137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</row>
    <row r="20" spans="1:71" ht="29.25" customHeight="1">
      <c r="A20" s="243" t="s">
        <v>381</v>
      </c>
      <c r="B20" s="244"/>
      <c r="C20" s="244"/>
      <c r="D20" s="244"/>
      <c r="E20" s="244"/>
      <c r="F20" s="244"/>
      <c r="G20" s="112"/>
      <c r="H20" s="240"/>
      <c r="I20" s="170"/>
      <c r="J20" s="136"/>
      <c r="K20" s="137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71" ht="29.25" customHeight="1">
      <c r="A21" s="200" t="s">
        <v>380</v>
      </c>
      <c r="B21" s="201"/>
      <c r="C21" s="201"/>
      <c r="D21" s="201"/>
      <c r="E21" s="201"/>
      <c r="F21" s="201"/>
      <c r="G21" s="113"/>
      <c r="H21" s="241"/>
      <c r="I21" s="170"/>
      <c r="J21" s="136"/>
      <c r="K21" s="137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</row>
    <row r="22" spans="1:71" s="141" customFormat="1" ht="29.25" customHeight="1">
      <c r="A22" s="245" t="s">
        <v>348</v>
      </c>
      <c r="B22" s="246"/>
      <c r="C22" s="114" t="s">
        <v>165</v>
      </c>
      <c r="D22" s="114" t="s">
        <v>161</v>
      </c>
      <c r="E22" s="114" t="s">
        <v>162</v>
      </c>
      <c r="F22" s="115" t="s">
        <v>163</v>
      </c>
      <c r="G22" s="113"/>
      <c r="H22" s="131" t="s">
        <v>0</v>
      </c>
      <c r="I22" s="108"/>
      <c r="J22" s="139"/>
      <c r="K22" s="137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</row>
    <row r="23" spans="1:71" ht="29.25" customHeight="1">
      <c r="A23" s="272"/>
      <c r="B23" s="206"/>
      <c r="C23" s="144"/>
      <c r="D23" s="116"/>
      <c r="E23" s="117"/>
      <c r="F23" s="117"/>
      <c r="G23" s="113"/>
      <c r="H23" s="157" t="str">
        <f t="array" ref="H23">IFERROR(INDEX('E.1.Premios y festivales'!$A$5:$D$103,MATCH(C23&amp;D23,FestivalesFormula&amp;SeccionesFormula,0),IF('AUTOBAREMO LINEA 1'!F23="Participación",3,4)),"0")</f>
        <v>0</v>
      </c>
      <c r="I23" s="108"/>
      <c r="J23" s="136"/>
      <c r="K23" s="137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</row>
    <row r="24" spans="1:71" ht="29.25" customHeight="1">
      <c r="A24" s="272"/>
      <c r="B24" s="206"/>
      <c r="C24" s="144"/>
      <c r="D24" s="116"/>
      <c r="E24" s="117"/>
      <c r="F24" s="117"/>
      <c r="G24" s="113"/>
      <c r="H24" s="157" t="str">
        <f t="array" ref="H24">IFERROR(INDEX('E.1.Premios y festivales'!$A$5:$D$103,MATCH(C24&amp;D24,FestivalesFormula&amp;SeccionesFormula,0),IF('AUTOBAREMO LINEA 1'!F24="Participación",3,4)),"0")</f>
        <v>0</v>
      </c>
      <c r="I24" s="108"/>
      <c r="J24" s="136"/>
      <c r="K24" s="137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</row>
    <row r="25" spans="1:71" ht="29.25" customHeight="1">
      <c r="A25" s="272"/>
      <c r="B25" s="206"/>
      <c r="C25" s="144"/>
      <c r="D25" s="116"/>
      <c r="E25" s="117"/>
      <c r="F25" s="117"/>
      <c r="G25" s="113"/>
      <c r="H25" s="157" t="str">
        <f t="array" ref="H25">IFERROR(INDEX('E.1.Premios y festivales'!$A$5:$D$103,MATCH(C25&amp;D25,FestivalesFormula&amp;SeccionesFormula,0),IF('AUTOBAREMO LINEA 1'!F25="Participación",3,4)),"0")</f>
        <v>0</v>
      </c>
      <c r="I25" s="108"/>
      <c r="J25" s="136"/>
      <c r="K25" s="137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</row>
    <row r="26" spans="1:71" ht="29.25" customHeight="1">
      <c r="A26" s="272"/>
      <c r="B26" s="206"/>
      <c r="C26" s="144"/>
      <c r="D26" s="116"/>
      <c r="E26" s="117"/>
      <c r="F26" s="117"/>
      <c r="G26" s="113"/>
      <c r="H26" s="157" t="str">
        <f t="array" ref="H26">IFERROR(INDEX('E.1.Premios y festivales'!$A$5:$D$103,MATCH(C26&amp;D26,FestivalesFormula&amp;SeccionesFormula,0),IF('AUTOBAREMO LINEA 1'!F26="Participación",3,4)),"0")</f>
        <v>0</v>
      </c>
      <c r="I26" s="108"/>
      <c r="J26" s="136"/>
      <c r="K26" s="137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</row>
    <row r="27" spans="1:71" s="139" customFormat="1" ht="29.25" customHeight="1">
      <c r="A27" s="245" t="s">
        <v>160</v>
      </c>
      <c r="B27" s="246"/>
      <c r="C27" s="245" t="s">
        <v>202</v>
      </c>
      <c r="D27" s="246"/>
      <c r="E27" s="130" t="s">
        <v>166</v>
      </c>
      <c r="F27" s="128" t="s">
        <v>164</v>
      </c>
      <c r="G27" s="113"/>
      <c r="H27" s="129" t="s">
        <v>0</v>
      </c>
      <c r="I27" s="108"/>
      <c r="K27" s="137"/>
    </row>
    <row r="28" spans="1:71" s="136" customFormat="1" ht="29.25" customHeight="1">
      <c r="A28" s="204"/>
      <c r="B28" s="206"/>
      <c r="C28" s="199"/>
      <c r="D28" s="199"/>
      <c r="E28" s="147"/>
      <c r="F28" s="118"/>
      <c r="G28" s="113"/>
      <c r="H28" s="157" t="str">
        <f t="array" ref="H28">IFERROR(INDEX('E.1.Premios y festivales'!$A$107:$C$116,MATCH('AUTOBAREMO LINEA 1'!C28:D28,'E.1.Premios y festivales'!$A$107:$A$116,0),IF('AUTOBAREMO LINEA 1'!F28:G28="Sólo nominado",2,3)),"0")</f>
        <v>0</v>
      </c>
      <c r="I28" s="108"/>
      <c r="K28" s="137"/>
    </row>
    <row r="29" spans="1:71" s="136" customFormat="1" ht="29.25" customHeight="1">
      <c r="A29" s="204"/>
      <c r="B29" s="206"/>
      <c r="C29" s="222"/>
      <c r="D29" s="222"/>
      <c r="E29" s="147"/>
      <c r="F29" s="118"/>
      <c r="G29" s="113"/>
      <c r="H29" s="157" t="str">
        <f t="array" ref="H29">IFERROR(INDEX('E.1.Premios y festivales'!$A$107:$C$116,MATCH('AUTOBAREMO LINEA 1'!C29:D29,'E.1.Premios y festivales'!$A$107:$A$116,0),IF('AUTOBAREMO LINEA 1'!F29:G29="Sólo nominado",2,3)),"0")</f>
        <v>0</v>
      </c>
      <c r="I29" s="108"/>
      <c r="K29" s="137"/>
    </row>
    <row r="30" spans="1:71" s="136" customFormat="1" ht="29.25" customHeight="1">
      <c r="A30" s="204"/>
      <c r="B30" s="206"/>
      <c r="C30" s="222"/>
      <c r="D30" s="222"/>
      <c r="E30" s="147"/>
      <c r="F30" s="118"/>
      <c r="G30" s="113"/>
      <c r="H30" s="157" t="str">
        <f t="array" ref="H30">IFERROR(INDEX('E.1.Premios y festivales'!$A$107:$C$116,MATCH('AUTOBAREMO LINEA 1'!C30:D30,'E.1.Premios y festivales'!$A$107:$A$116,0),IF('AUTOBAREMO LINEA 1'!F30:G30="Sólo nominado",2,3)),"0")</f>
        <v>0</v>
      </c>
      <c r="I30" s="135"/>
      <c r="K30" s="137"/>
    </row>
    <row r="31" spans="1:71" s="136" customFormat="1" ht="29.25" customHeight="1">
      <c r="A31" s="183" t="s">
        <v>370</v>
      </c>
      <c r="B31" s="184"/>
      <c r="C31" s="184"/>
      <c r="D31" s="184"/>
      <c r="E31" s="184"/>
      <c r="F31" s="184"/>
      <c r="G31" s="185"/>
      <c r="H31" s="161">
        <f>IF((H23+H24+H25+H26+H28+H29+H30)&gt;4,4,(H23+H24+H25+H26+H28+H29+H30))</f>
        <v>0</v>
      </c>
      <c r="I31" s="142"/>
      <c r="K31" s="137"/>
    </row>
    <row r="32" spans="1:71" ht="29.25" customHeight="1">
      <c r="A32" s="195" t="s">
        <v>303</v>
      </c>
      <c r="B32" s="195"/>
      <c r="C32" s="195"/>
      <c r="D32" s="195"/>
      <c r="E32" s="195"/>
      <c r="F32" s="195"/>
      <c r="G32" s="113"/>
      <c r="H32" s="129" t="s">
        <v>0</v>
      </c>
      <c r="I32" s="142"/>
      <c r="J32" s="136"/>
      <c r="K32" s="137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</row>
    <row r="33" spans="1:71" ht="29.25" customHeight="1">
      <c r="A33" s="196" t="s">
        <v>1</v>
      </c>
      <c r="B33" s="197"/>
      <c r="C33" s="197"/>
      <c r="D33" s="197"/>
      <c r="E33" s="197"/>
      <c r="F33" s="198"/>
      <c r="G33" s="119"/>
      <c r="H33" s="158">
        <f>VLOOKUP(A33,'E.2. Estrenos'!A3:B6,2,0)</f>
        <v>0</v>
      </c>
      <c r="I33" s="134"/>
      <c r="J33" s="134"/>
      <c r="K33" s="134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</row>
    <row r="34" spans="1:71" ht="29.25" customHeight="1">
      <c r="A34" s="183" t="s">
        <v>371</v>
      </c>
      <c r="B34" s="184"/>
      <c r="C34" s="184"/>
      <c r="D34" s="184"/>
      <c r="E34" s="184"/>
      <c r="F34" s="184"/>
      <c r="G34" s="185"/>
      <c r="H34" s="160">
        <f>H33</f>
        <v>0</v>
      </c>
      <c r="I34" s="134"/>
      <c r="J34" s="134"/>
      <c r="K34" s="134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</row>
    <row r="35" spans="1:71" ht="29.25" customHeight="1">
      <c r="A35" s="195" t="s">
        <v>332</v>
      </c>
      <c r="B35" s="195"/>
      <c r="C35" s="195"/>
      <c r="D35" s="195"/>
      <c r="E35" s="195"/>
      <c r="F35" s="195"/>
      <c r="G35" s="240"/>
      <c r="H35" s="240"/>
      <c r="I35" s="142"/>
      <c r="J35" s="136"/>
      <c r="K35" s="137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</row>
    <row r="36" spans="1:71" ht="29.25" customHeight="1">
      <c r="A36" s="200" t="s">
        <v>309</v>
      </c>
      <c r="B36" s="201"/>
      <c r="C36" s="201"/>
      <c r="D36" s="201"/>
      <c r="E36" s="201"/>
      <c r="F36" s="202"/>
      <c r="G36" s="241"/>
      <c r="H36" s="241"/>
      <c r="I36" s="142"/>
      <c r="J36" s="136"/>
      <c r="K36" s="137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</row>
    <row r="37" spans="1:71" ht="29.25" customHeight="1">
      <c r="A37" s="203" t="s">
        <v>307</v>
      </c>
      <c r="B37" s="203"/>
      <c r="C37" s="121" t="s">
        <v>329</v>
      </c>
      <c r="D37" s="245" t="s">
        <v>308</v>
      </c>
      <c r="E37" s="257"/>
      <c r="F37" s="246"/>
      <c r="G37" s="131" t="s">
        <v>331</v>
      </c>
      <c r="H37" s="131" t="s">
        <v>0</v>
      </c>
      <c r="I37" s="142"/>
      <c r="J37" s="136"/>
      <c r="K37" s="137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</row>
    <row r="38" spans="1:71" s="141" customFormat="1" ht="29.25" customHeight="1">
      <c r="A38" s="186" t="s">
        <v>406</v>
      </c>
      <c r="B38" s="188"/>
      <c r="C38" s="149"/>
      <c r="D38" s="179"/>
      <c r="E38" s="179"/>
      <c r="F38" s="179"/>
      <c r="G38" s="157" t="str">
        <f>IF(ISBLANK(D38),"0","1")</f>
        <v>0</v>
      </c>
      <c r="H38" s="157" t="str">
        <f>IF(C38="SI",G38*50%,G38)</f>
        <v>0</v>
      </c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</row>
    <row r="39" spans="1:71" s="141" customFormat="1" ht="29.25" customHeight="1">
      <c r="A39" s="186" t="s">
        <v>338</v>
      </c>
      <c r="B39" s="188"/>
      <c r="C39" s="149"/>
      <c r="D39" s="179"/>
      <c r="E39" s="179"/>
      <c r="F39" s="179"/>
      <c r="G39" s="157" t="str">
        <f>IF(ISBLANK(D39),"0","1")</f>
        <v>0</v>
      </c>
      <c r="H39" s="157" t="str">
        <f t="shared" ref="H39:H40" si="0">IF(C39="SI",G39*50%,G39)</f>
        <v>0</v>
      </c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</row>
    <row r="40" spans="1:71" s="141" customFormat="1" ht="29.25" customHeight="1">
      <c r="A40" s="186" t="s">
        <v>327</v>
      </c>
      <c r="B40" s="188"/>
      <c r="C40" s="149"/>
      <c r="D40" s="179"/>
      <c r="E40" s="179"/>
      <c r="F40" s="179"/>
      <c r="G40" s="157" t="str">
        <f>IF(ISBLANK(D40),"0","2")</f>
        <v>0</v>
      </c>
      <c r="H40" s="157" t="str">
        <f t="shared" si="0"/>
        <v>0</v>
      </c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</row>
    <row r="41" spans="1:71" s="141" customFormat="1" ht="29.25" customHeight="1">
      <c r="A41" s="183" t="s">
        <v>372</v>
      </c>
      <c r="B41" s="184"/>
      <c r="C41" s="184"/>
      <c r="D41" s="184"/>
      <c r="E41" s="184"/>
      <c r="F41" s="184"/>
      <c r="G41" s="185"/>
      <c r="H41" s="160">
        <f>H38+H39+H40</f>
        <v>0</v>
      </c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</row>
    <row r="42" spans="1:71" ht="29.25" customHeight="1">
      <c r="A42" s="195" t="s">
        <v>361</v>
      </c>
      <c r="B42" s="195"/>
      <c r="C42" s="195"/>
      <c r="D42" s="195"/>
      <c r="E42" s="195"/>
      <c r="F42" s="195"/>
      <c r="G42" s="240"/>
      <c r="H42" s="240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</row>
    <row r="43" spans="1:71" ht="29.25" customHeight="1">
      <c r="A43" s="274" t="s">
        <v>347</v>
      </c>
      <c r="B43" s="275"/>
      <c r="C43" s="276"/>
      <c r="D43" s="150" t="s">
        <v>1</v>
      </c>
      <c r="E43" s="240" t="s">
        <v>310</v>
      </c>
      <c r="F43" s="250">
        <f>IFERROR(D45/(D44+D45),0)</f>
        <v>0</v>
      </c>
      <c r="G43" s="249"/>
      <c r="H43" s="249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</row>
    <row r="44" spans="1:71" ht="29.25" customHeight="1">
      <c r="A44" s="258" t="s">
        <v>346</v>
      </c>
      <c r="B44" s="259"/>
      <c r="C44" s="260"/>
      <c r="D44" s="174"/>
      <c r="E44" s="249"/>
      <c r="F44" s="251"/>
      <c r="G44" s="249"/>
      <c r="H44" s="249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</row>
    <row r="45" spans="1:71" ht="29.25" customHeight="1">
      <c r="A45" s="258" t="s">
        <v>345</v>
      </c>
      <c r="B45" s="259"/>
      <c r="C45" s="260"/>
      <c r="D45" s="132">
        <f>COUNTIF(B47:B63,"SI")/2+COUNTIF(B47:B63,"NO")</f>
        <v>0</v>
      </c>
      <c r="E45" s="249"/>
      <c r="F45" s="251"/>
      <c r="G45" s="249"/>
      <c r="H45" s="241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</row>
    <row r="46" spans="1:71" s="141" customFormat="1" ht="29.25" customHeight="1">
      <c r="A46" s="129" t="s">
        <v>402</v>
      </c>
      <c r="B46" s="121" t="s">
        <v>401</v>
      </c>
      <c r="C46" s="214" t="s">
        <v>308</v>
      </c>
      <c r="D46" s="214"/>
      <c r="E46" s="214"/>
      <c r="F46" s="214"/>
      <c r="G46" s="249"/>
      <c r="H46" s="131" t="s">
        <v>0</v>
      </c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</row>
    <row r="47" spans="1:71" ht="29.25" customHeight="1">
      <c r="A47" s="151" t="s">
        <v>1</v>
      </c>
      <c r="B47" s="152" t="s">
        <v>1</v>
      </c>
      <c r="C47" s="179"/>
      <c r="D47" s="179"/>
      <c r="E47" s="179"/>
      <c r="F47" s="179"/>
      <c r="G47" s="249"/>
      <c r="H47" s="265" t="str">
        <f>IFERROR(IF(D43="si",IF(AND(F43&gt;20%, F43&lt;=40%),1,0)+IF(AND(F43&gt;40%, F43&lt;=60%),2,0)+IF(F43&gt;60%, 4,0),"0"),0)</f>
        <v>0</v>
      </c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</row>
    <row r="48" spans="1:71" ht="29.25" customHeight="1">
      <c r="A48" s="151" t="s">
        <v>1</v>
      </c>
      <c r="B48" s="152" t="s">
        <v>1</v>
      </c>
      <c r="C48" s="179"/>
      <c r="D48" s="179"/>
      <c r="E48" s="179"/>
      <c r="F48" s="179"/>
      <c r="G48" s="249"/>
      <c r="H48" s="26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</row>
    <row r="49" spans="1:71" ht="29.25" customHeight="1">
      <c r="A49" s="151" t="s">
        <v>1</v>
      </c>
      <c r="B49" s="152" t="s">
        <v>1</v>
      </c>
      <c r="C49" s="179"/>
      <c r="D49" s="179"/>
      <c r="E49" s="179"/>
      <c r="F49" s="179"/>
      <c r="G49" s="249"/>
      <c r="H49" s="26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</row>
    <row r="50" spans="1:71" ht="29.25" customHeight="1">
      <c r="A50" s="151" t="s">
        <v>1</v>
      </c>
      <c r="B50" s="152" t="s">
        <v>1</v>
      </c>
      <c r="C50" s="179"/>
      <c r="D50" s="179"/>
      <c r="E50" s="179"/>
      <c r="F50" s="179"/>
      <c r="G50" s="249"/>
      <c r="H50" s="26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</row>
    <row r="51" spans="1:71" ht="29.25" customHeight="1">
      <c r="A51" s="151" t="s">
        <v>1</v>
      </c>
      <c r="B51" s="152" t="s">
        <v>1</v>
      </c>
      <c r="C51" s="179"/>
      <c r="D51" s="179"/>
      <c r="E51" s="179"/>
      <c r="F51" s="179"/>
      <c r="G51" s="249"/>
      <c r="H51" s="26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</row>
    <row r="52" spans="1:71" ht="29.25" customHeight="1">
      <c r="A52" s="151" t="s">
        <v>1</v>
      </c>
      <c r="B52" s="152" t="s">
        <v>1</v>
      </c>
      <c r="C52" s="179"/>
      <c r="D52" s="179"/>
      <c r="E52" s="179"/>
      <c r="F52" s="179"/>
      <c r="G52" s="249"/>
      <c r="H52" s="26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</row>
    <row r="53" spans="1:71" ht="29.25" customHeight="1">
      <c r="A53" s="151" t="s">
        <v>1</v>
      </c>
      <c r="B53" s="152" t="s">
        <v>1</v>
      </c>
      <c r="C53" s="179"/>
      <c r="D53" s="179"/>
      <c r="E53" s="179"/>
      <c r="F53" s="179"/>
      <c r="G53" s="249"/>
      <c r="H53" s="26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</row>
    <row r="54" spans="1:71" ht="29.25" customHeight="1">
      <c r="A54" s="151" t="s">
        <v>1</v>
      </c>
      <c r="B54" s="152" t="s">
        <v>1</v>
      </c>
      <c r="C54" s="179"/>
      <c r="D54" s="179"/>
      <c r="E54" s="179"/>
      <c r="F54" s="179"/>
      <c r="G54" s="249"/>
      <c r="H54" s="26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</row>
    <row r="55" spans="1:71" ht="29.25" customHeight="1">
      <c r="A55" s="151" t="s">
        <v>1</v>
      </c>
      <c r="B55" s="152" t="s">
        <v>1</v>
      </c>
      <c r="C55" s="179"/>
      <c r="D55" s="179"/>
      <c r="E55" s="179"/>
      <c r="F55" s="179"/>
      <c r="G55" s="249"/>
      <c r="H55" s="26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</row>
    <row r="56" spans="1:71" ht="29.25" customHeight="1">
      <c r="A56" s="151" t="s">
        <v>1</v>
      </c>
      <c r="B56" s="152" t="s">
        <v>1</v>
      </c>
      <c r="C56" s="179"/>
      <c r="D56" s="179"/>
      <c r="E56" s="179"/>
      <c r="F56" s="179"/>
      <c r="G56" s="249"/>
      <c r="H56" s="26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</row>
    <row r="57" spans="1:71" ht="29.25" customHeight="1">
      <c r="A57" s="151" t="s">
        <v>1</v>
      </c>
      <c r="B57" s="152" t="s">
        <v>1</v>
      </c>
      <c r="C57" s="179"/>
      <c r="D57" s="179"/>
      <c r="E57" s="179"/>
      <c r="F57" s="179"/>
      <c r="G57" s="249"/>
      <c r="H57" s="26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</row>
    <row r="58" spans="1:71" ht="29.25" customHeight="1">
      <c r="A58" s="151" t="s">
        <v>1</v>
      </c>
      <c r="B58" s="152" t="s">
        <v>1</v>
      </c>
      <c r="C58" s="179"/>
      <c r="D58" s="179"/>
      <c r="E58" s="179"/>
      <c r="F58" s="179"/>
      <c r="G58" s="249"/>
      <c r="H58" s="26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</row>
    <row r="59" spans="1:71" ht="29.25" customHeight="1">
      <c r="A59" s="151" t="s">
        <v>1</v>
      </c>
      <c r="B59" s="152" t="s">
        <v>1</v>
      </c>
      <c r="C59" s="179"/>
      <c r="D59" s="179"/>
      <c r="E59" s="179"/>
      <c r="F59" s="179"/>
      <c r="G59" s="249"/>
      <c r="H59" s="26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</row>
    <row r="60" spans="1:71" ht="29.25" customHeight="1">
      <c r="A60" s="151" t="s">
        <v>1</v>
      </c>
      <c r="B60" s="152" t="s">
        <v>1</v>
      </c>
      <c r="C60" s="179"/>
      <c r="D60" s="179"/>
      <c r="E60" s="179"/>
      <c r="F60" s="179"/>
      <c r="G60" s="249"/>
      <c r="H60" s="26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</row>
    <row r="61" spans="1:71" ht="29.25" customHeight="1">
      <c r="A61" s="151" t="s">
        <v>1</v>
      </c>
      <c r="B61" s="152" t="s">
        <v>1</v>
      </c>
      <c r="C61" s="179"/>
      <c r="D61" s="179"/>
      <c r="E61" s="179"/>
      <c r="F61" s="179"/>
      <c r="G61" s="249"/>
      <c r="H61" s="26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</row>
    <row r="62" spans="1:71" ht="29.25" customHeight="1">
      <c r="A62" s="151" t="s">
        <v>1</v>
      </c>
      <c r="B62" s="152" t="s">
        <v>1</v>
      </c>
      <c r="C62" s="189"/>
      <c r="D62" s="190"/>
      <c r="E62" s="190"/>
      <c r="F62" s="191"/>
      <c r="G62" s="249"/>
      <c r="H62" s="26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</row>
    <row r="63" spans="1:71" ht="29.25" customHeight="1">
      <c r="A63" s="151" t="s">
        <v>1</v>
      </c>
      <c r="B63" s="152" t="s">
        <v>1</v>
      </c>
      <c r="C63" s="179"/>
      <c r="D63" s="179"/>
      <c r="E63" s="179"/>
      <c r="F63" s="179"/>
      <c r="G63" s="241"/>
      <c r="H63" s="267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</row>
    <row r="64" spans="1:71" ht="29.25" customHeight="1">
      <c r="A64" s="183" t="s">
        <v>373</v>
      </c>
      <c r="B64" s="184"/>
      <c r="C64" s="184"/>
      <c r="D64" s="184"/>
      <c r="E64" s="184"/>
      <c r="F64" s="184"/>
      <c r="G64" s="185"/>
      <c r="H64" s="162" t="str">
        <f>H47</f>
        <v>0</v>
      </c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</row>
    <row r="65" spans="1:71" ht="28.5" customHeight="1">
      <c r="A65" s="195" t="s">
        <v>333</v>
      </c>
      <c r="B65" s="195"/>
      <c r="C65" s="195"/>
      <c r="D65" s="195"/>
      <c r="E65" s="195"/>
      <c r="F65" s="195"/>
      <c r="G65" s="273"/>
      <c r="H65" s="129" t="s">
        <v>0</v>
      </c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</row>
    <row r="66" spans="1:71" ht="28.5" customHeight="1">
      <c r="A66" s="252" t="s">
        <v>336</v>
      </c>
      <c r="B66" s="252"/>
      <c r="C66" s="252"/>
      <c r="D66" s="153"/>
      <c r="E66" s="214" t="s">
        <v>334</v>
      </c>
      <c r="F66" s="253">
        <f>IFERROR(D67/D66,0)</f>
        <v>0</v>
      </c>
      <c r="G66" s="273"/>
      <c r="H66" s="263">
        <f>IFERROR(IF(F66=0, " ")+IF(F66&lt;=50%,4,0)+IF(AND(F66&gt;=51%, F66&lt;=75%),6,0)+IF(F66&gt;75%,8,0),0)</f>
        <v>0</v>
      </c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</row>
    <row r="67" spans="1:71" ht="28.5" customHeight="1">
      <c r="A67" s="252" t="s">
        <v>335</v>
      </c>
      <c r="B67" s="252"/>
      <c r="C67" s="252"/>
      <c r="D67" s="153"/>
      <c r="E67" s="214"/>
      <c r="F67" s="253"/>
      <c r="G67" s="273"/>
      <c r="H67" s="264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</row>
    <row r="68" spans="1:71" ht="28.5" customHeight="1">
      <c r="A68" s="183" t="s">
        <v>374</v>
      </c>
      <c r="B68" s="184"/>
      <c r="C68" s="184"/>
      <c r="D68" s="184"/>
      <c r="E68" s="184"/>
      <c r="F68" s="184"/>
      <c r="G68" s="185"/>
      <c r="H68" s="163">
        <f>H66</f>
        <v>0</v>
      </c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</row>
    <row r="69" spans="1:71" ht="28.5" customHeight="1">
      <c r="A69" s="268" t="s">
        <v>337</v>
      </c>
      <c r="B69" s="268"/>
      <c r="C69" s="268"/>
      <c r="D69" s="268"/>
      <c r="E69" s="268"/>
      <c r="F69" s="268"/>
      <c r="G69" s="124"/>
      <c r="H69" s="124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</row>
    <row r="70" spans="1:71" s="141" customFormat="1" ht="34.200000000000003" customHeight="1">
      <c r="A70" s="129" t="s">
        <v>307</v>
      </c>
      <c r="B70" s="180" t="s">
        <v>339</v>
      </c>
      <c r="C70" s="181"/>
      <c r="D70" s="180" t="s">
        <v>340</v>
      </c>
      <c r="E70" s="181"/>
      <c r="F70" s="129" t="s">
        <v>343</v>
      </c>
      <c r="G70" s="131" t="s">
        <v>331</v>
      </c>
      <c r="H70" s="175" t="s">
        <v>0</v>
      </c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</row>
    <row r="71" spans="1:71" s="141" customFormat="1" ht="28.5" customHeight="1">
      <c r="A71" s="177" t="s">
        <v>406</v>
      </c>
      <c r="B71" s="182" t="s">
        <v>24</v>
      </c>
      <c r="C71" s="182"/>
      <c r="D71" s="189"/>
      <c r="E71" s="191"/>
      <c r="F71" s="149" t="s">
        <v>1</v>
      </c>
      <c r="G71" s="156">
        <f>IF(F71="Participación con premio",2,0)+IF(F71="Participación sin premio",1,0)+IF(F71="Seleccione opción del desplegable"," -",0)</f>
        <v>0</v>
      </c>
      <c r="H71" s="207">
        <f>IF(SUM(G71:G72)&gt;=2,2,SUM(G71:G72))</f>
        <v>0</v>
      </c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</row>
    <row r="72" spans="1:71" s="141" customFormat="1" ht="28.5" customHeight="1">
      <c r="A72" s="178"/>
      <c r="B72" s="182" t="s">
        <v>24</v>
      </c>
      <c r="C72" s="182"/>
      <c r="D72" s="189"/>
      <c r="E72" s="191"/>
      <c r="F72" s="149" t="s">
        <v>1</v>
      </c>
      <c r="G72" s="156">
        <f t="shared" ref="G72:G76" si="1">IF(F72="Participación con premio",2,0)+IF(F72="Participación sin premio",1,0)+IF(F72="Seleccione opción del desplegable"," -",0)</f>
        <v>0</v>
      </c>
      <c r="H72" s="256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</row>
    <row r="73" spans="1:71" s="141" customFormat="1" ht="28.5" customHeight="1">
      <c r="A73" s="177" t="s">
        <v>338</v>
      </c>
      <c r="B73" s="182" t="s">
        <v>24</v>
      </c>
      <c r="C73" s="182"/>
      <c r="D73" s="189"/>
      <c r="E73" s="191"/>
      <c r="F73" s="149" t="s">
        <v>1</v>
      </c>
      <c r="G73" s="156">
        <f t="shared" si="1"/>
        <v>0</v>
      </c>
      <c r="H73" s="207">
        <f>IF(SUM(G73:G74)&gt;=2,2,SUM(G73:G74))</f>
        <v>0</v>
      </c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</row>
    <row r="74" spans="1:71" s="141" customFormat="1" ht="28.5" customHeight="1">
      <c r="A74" s="178"/>
      <c r="B74" s="182" t="s">
        <v>24</v>
      </c>
      <c r="C74" s="182"/>
      <c r="D74" s="189"/>
      <c r="E74" s="191"/>
      <c r="F74" s="149" t="s">
        <v>1</v>
      </c>
      <c r="G74" s="156">
        <f t="shared" si="1"/>
        <v>0</v>
      </c>
      <c r="H74" s="256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</row>
    <row r="75" spans="1:71" s="141" customFormat="1" ht="28.5" customHeight="1">
      <c r="A75" s="177" t="s">
        <v>327</v>
      </c>
      <c r="B75" s="182" t="s">
        <v>24</v>
      </c>
      <c r="C75" s="182"/>
      <c r="D75" s="189"/>
      <c r="E75" s="191"/>
      <c r="F75" s="149" t="s">
        <v>1</v>
      </c>
      <c r="G75" s="156">
        <f t="shared" si="1"/>
        <v>0</v>
      </c>
      <c r="H75" s="207">
        <f>IF(SUM(G75:G76)&gt;=2,2,SUM(G75:G76))</f>
        <v>0</v>
      </c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</row>
    <row r="76" spans="1:71" s="141" customFormat="1" ht="28.5" customHeight="1">
      <c r="A76" s="178"/>
      <c r="B76" s="182" t="s">
        <v>24</v>
      </c>
      <c r="C76" s="182"/>
      <c r="D76" s="189"/>
      <c r="E76" s="191"/>
      <c r="F76" s="149" t="s">
        <v>1</v>
      </c>
      <c r="G76" s="156">
        <f t="shared" si="1"/>
        <v>0</v>
      </c>
      <c r="H76" s="256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</row>
    <row r="77" spans="1:71" s="141" customFormat="1" ht="28.5" customHeight="1">
      <c r="A77" s="183" t="s">
        <v>378</v>
      </c>
      <c r="B77" s="184"/>
      <c r="C77" s="184"/>
      <c r="D77" s="184"/>
      <c r="E77" s="184"/>
      <c r="F77" s="184"/>
      <c r="G77" s="185"/>
      <c r="H77" s="164">
        <f>SUM(H70:H76)</f>
        <v>0</v>
      </c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</row>
    <row r="78" spans="1:71" s="141" customFormat="1" ht="28.5" customHeight="1">
      <c r="A78" s="195" t="s">
        <v>375</v>
      </c>
      <c r="B78" s="195"/>
      <c r="C78" s="195"/>
      <c r="D78" s="195"/>
      <c r="E78" s="195"/>
      <c r="F78" s="195"/>
      <c r="G78" s="247"/>
      <c r="H78" s="175" t="s">
        <v>0</v>
      </c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</row>
    <row r="79" spans="1:71" s="141" customFormat="1" ht="37.799999999999997" customHeight="1">
      <c r="A79" s="186" t="s">
        <v>388</v>
      </c>
      <c r="B79" s="187"/>
      <c r="C79" s="187"/>
      <c r="D79" s="187"/>
      <c r="E79" s="188"/>
      <c r="F79" s="149" t="s">
        <v>1</v>
      </c>
      <c r="G79" s="248"/>
      <c r="H79" s="159">
        <f>IF(F79="si",5,0)</f>
        <v>0</v>
      </c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</row>
    <row r="80" spans="1:71" s="141" customFormat="1" ht="28.5" customHeight="1">
      <c r="A80" s="183" t="s">
        <v>392</v>
      </c>
      <c r="B80" s="184"/>
      <c r="C80" s="184"/>
      <c r="D80" s="184"/>
      <c r="E80" s="184"/>
      <c r="F80" s="184"/>
      <c r="G80" s="185"/>
      <c r="H80" s="164">
        <f>H79</f>
        <v>0</v>
      </c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</row>
    <row r="81" spans="1:71" ht="48.6" customHeight="1">
      <c r="A81" s="195" t="s">
        <v>349</v>
      </c>
      <c r="B81" s="195"/>
      <c r="C81" s="195"/>
      <c r="D81" s="195"/>
      <c r="E81" s="195"/>
      <c r="F81" s="195"/>
      <c r="G81" s="110" t="s">
        <v>357</v>
      </c>
      <c r="H81" s="129" t="s">
        <v>0</v>
      </c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</row>
    <row r="82" spans="1:71" ht="29.25" customHeight="1">
      <c r="A82" s="196" t="s">
        <v>1</v>
      </c>
      <c r="B82" s="197"/>
      <c r="C82" s="197"/>
      <c r="D82" s="197"/>
      <c r="E82" s="197"/>
      <c r="F82" s="198"/>
      <c r="G82" s="176"/>
      <c r="H82" s="159">
        <f>+IF(A82="De 1 a 5  nuevas altas en la Seguridad Social",1,0)+IF(A82="De 6 a 10 nuevas altas en la Seguridad Social",2,0)+IF(A82="Más de 10 nuevas altas en la Seguridad Social",3,0)</f>
        <v>0</v>
      </c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</row>
    <row r="83" spans="1:71" ht="29.25" customHeight="1">
      <c r="A83" s="183" t="s">
        <v>376</v>
      </c>
      <c r="B83" s="184"/>
      <c r="C83" s="184"/>
      <c r="D83" s="184"/>
      <c r="E83" s="184"/>
      <c r="F83" s="184"/>
      <c r="G83" s="185"/>
      <c r="H83" s="165">
        <f>H82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</row>
    <row r="84" spans="1:71" ht="29.25" customHeight="1">
      <c r="A84" s="195" t="s">
        <v>384</v>
      </c>
      <c r="B84" s="195"/>
      <c r="C84" s="195"/>
      <c r="D84" s="195"/>
      <c r="E84" s="195"/>
      <c r="F84" s="195"/>
      <c r="G84" s="247"/>
      <c r="H84" s="175" t="s">
        <v>0</v>
      </c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</row>
    <row r="85" spans="1:71" ht="29.25" customHeight="1">
      <c r="A85" s="126" t="s">
        <v>389</v>
      </c>
      <c r="B85" s="149" t="s">
        <v>1</v>
      </c>
      <c r="C85" s="127" t="s">
        <v>382</v>
      </c>
      <c r="D85" s="270"/>
      <c r="E85" s="270"/>
      <c r="F85" s="271"/>
      <c r="G85" s="248"/>
      <c r="H85" s="159">
        <f>IF(B85="si",2,0)</f>
        <v>0</v>
      </c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</row>
    <row r="86" spans="1:71" ht="29.25" customHeight="1">
      <c r="A86" s="183" t="s">
        <v>383</v>
      </c>
      <c r="B86" s="184"/>
      <c r="C86" s="184"/>
      <c r="D86" s="184"/>
      <c r="E86" s="184"/>
      <c r="F86" s="184"/>
      <c r="G86" s="185"/>
      <c r="H86" s="164">
        <f>H85</f>
        <v>0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</row>
    <row r="87" spans="1:71" ht="30.75" customHeight="1">
      <c r="A87" s="195" t="s">
        <v>407</v>
      </c>
      <c r="B87" s="195"/>
      <c r="C87" s="195"/>
      <c r="D87" s="195"/>
      <c r="E87" s="195"/>
      <c r="F87" s="195"/>
      <c r="G87" s="180"/>
      <c r="H87" s="181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</row>
    <row r="88" spans="1:71" ht="37.200000000000003" customHeight="1">
      <c r="A88" s="129" t="s">
        <v>307</v>
      </c>
      <c r="B88" s="129" t="s">
        <v>356</v>
      </c>
      <c r="C88" s="214" t="s">
        <v>308</v>
      </c>
      <c r="D88" s="214"/>
      <c r="E88" s="214"/>
      <c r="F88" s="214"/>
      <c r="G88" s="110" t="s">
        <v>358</v>
      </c>
      <c r="H88" s="129" t="s">
        <v>0</v>
      </c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</row>
    <row r="89" spans="1:71" ht="29.25" customHeight="1">
      <c r="A89" s="151"/>
      <c r="B89" s="154"/>
      <c r="C89" s="215"/>
      <c r="D89" s="216"/>
      <c r="E89" s="216"/>
      <c r="F89" s="217"/>
      <c r="G89" s="209">
        <f>COUNTIF(C89:C93,"*")</f>
        <v>0</v>
      </c>
      <c r="H89" s="207">
        <f>IF(G89=0,0,1)</f>
        <v>0</v>
      </c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</row>
    <row r="90" spans="1:71" ht="29.25" customHeight="1">
      <c r="A90" s="151"/>
      <c r="B90" s="154"/>
      <c r="C90" s="189"/>
      <c r="D90" s="190"/>
      <c r="E90" s="190"/>
      <c r="F90" s="191"/>
      <c r="G90" s="210"/>
      <c r="H90" s="208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</row>
    <row r="91" spans="1:71" ht="29.25" customHeight="1">
      <c r="A91" s="151"/>
      <c r="B91" s="154"/>
      <c r="C91" s="215"/>
      <c r="D91" s="216"/>
      <c r="E91" s="216"/>
      <c r="F91" s="217"/>
      <c r="G91" s="210"/>
      <c r="H91" s="208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</row>
    <row r="92" spans="1:71" ht="29.25" customHeight="1">
      <c r="A92" s="151"/>
      <c r="B92" s="154"/>
      <c r="C92" s="189"/>
      <c r="D92" s="190"/>
      <c r="E92" s="190"/>
      <c r="F92" s="191"/>
      <c r="G92" s="210"/>
      <c r="H92" s="208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</row>
    <row r="93" spans="1:71" ht="29.25" customHeight="1">
      <c r="A93" s="151"/>
      <c r="B93" s="154"/>
      <c r="C93" s="204"/>
      <c r="D93" s="205"/>
      <c r="E93" s="205"/>
      <c r="F93" s="206"/>
      <c r="G93" s="211"/>
      <c r="H93" s="208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</row>
    <row r="94" spans="1:71" ht="29.25" customHeight="1" thickBot="1">
      <c r="A94" s="183" t="s">
        <v>377</v>
      </c>
      <c r="B94" s="184"/>
      <c r="C94" s="184"/>
      <c r="D94" s="184"/>
      <c r="E94" s="184"/>
      <c r="F94" s="184"/>
      <c r="G94" s="185"/>
      <c r="H94" s="166">
        <f>H89</f>
        <v>0</v>
      </c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</row>
    <row r="95" spans="1:71" ht="29.25" customHeight="1" thickBot="1">
      <c r="A95" s="212" t="s">
        <v>359</v>
      </c>
      <c r="B95" s="212"/>
      <c r="C95" s="212"/>
      <c r="D95" s="212"/>
      <c r="E95" s="212"/>
      <c r="F95" s="212"/>
      <c r="G95" s="213"/>
      <c r="H95" s="167">
        <f>H15+H19+H31+H34+H41+H64+H68+H77+H80+H83+H86+H94</f>
        <v>0</v>
      </c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</row>
    <row r="96" spans="1:71">
      <c r="A96" s="108"/>
      <c r="B96" s="108"/>
      <c r="C96" s="108"/>
      <c r="D96" s="108"/>
      <c r="E96" s="108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</row>
    <row r="97" spans="1:71">
      <c r="A97" s="108"/>
      <c r="B97" s="108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</row>
    <row r="98" spans="1:71">
      <c r="A98" s="108"/>
      <c r="B98" s="108"/>
      <c r="C98" s="108"/>
      <c r="D98" s="108"/>
      <c r="E98" s="108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</row>
    <row r="99" spans="1:71">
      <c r="A99" s="108"/>
      <c r="B99" s="108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</row>
    <row r="100" spans="1:71">
      <c r="A100" s="108"/>
      <c r="B100" s="108"/>
      <c r="C100" s="108"/>
      <c r="D100" s="108"/>
      <c r="E100" s="108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</row>
    <row r="101" spans="1:71">
      <c r="A101" s="108"/>
      <c r="B101" s="108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</row>
    <row r="102" spans="1:71">
      <c r="A102" s="108"/>
      <c r="B102" s="108"/>
      <c r="C102" s="108"/>
      <c r="D102" s="108"/>
      <c r="E102" s="108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</row>
    <row r="103" spans="1:71">
      <c r="A103" s="108"/>
      <c r="B103" s="108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</row>
    <row r="104" spans="1:71">
      <c r="A104" s="108"/>
      <c r="B104" s="108"/>
      <c r="C104" s="108"/>
      <c r="D104" s="108"/>
      <c r="E104" s="108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</row>
    <row r="105" spans="1:71">
      <c r="A105" s="108"/>
      <c r="B105" s="108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</row>
    <row r="106" spans="1:71">
      <c r="A106" s="108"/>
      <c r="B106" s="108"/>
      <c r="C106" s="108"/>
      <c r="D106" s="108"/>
      <c r="E106" s="108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</row>
    <row r="107" spans="1:71">
      <c r="A107" s="108"/>
      <c r="B107" s="108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</row>
    <row r="108" spans="1:71">
      <c r="A108" s="108"/>
      <c r="B108" s="108"/>
      <c r="C108" s="108"/>
      <c r="D108" s="108"/>
      <c r="E108" s="108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</row>
    <row r="109" spans="1:71">
      <c r="A109" s="108"/>
      <c r="B109" s="108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</row>
    <row r="110" spans="1:71">
      <c r="A110" s="108"/>
      <c r="B110" s="108"/>
      <c r="C110" s="108"/>
      <c r="D110" s="108"/>
      <c r="E110" s="108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</row>
    <row r="111" spans="1:71">
      <c r="A111" s="108"/>
      <c r="B111" s="108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</row>
    <row r="112" spans="1:71">
      <c r="A112" s="108"/>
      <c r="B112" s="108"/>
      <c r="C112" s="108"/>
      <c r="D112" s="108"/>
      <c r="E112" s="108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</row>
    <row r="113" spans="1:71">
      <c r="A113" s="108"/>
      <c r="B113" s="108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</row>
    <row r="114" spans="1:71">
      <c r="A114" s="108"/>
      <c r="B114" s="108"/>
      <c r="C114" s="108"/>
      <c r="D114" s="108"/>
      <c r="E114" s="108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108"/>
      <c r="BR114" s="108"/>
      <c r="BS114" s="108"/>
    </row>
    <row r="115" spans="1:71">
      <c r="A115" s="108"/>
      <c r="B115" s="108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</row>
    <row r="116" spans="1:71">
      <c r="A116" s="108"/>
      <c r="B116" s="108"/>
      <c r="C116" s="108"/>
      <c r="D116" s="108"/>
      <c r="E116" s="108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  <c r="BS116" s="108"/>
    </row>
    <row r="117" spans="1:71">
      <c r="A117" s="108"/>
      <c r="B117" s="108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</row>
    <row r="118" spans="1:71">
      <c r="A118" s="108"/>
      <c r="B118" s="108"/>
      <c r="C118" s="108"/>
      <c r="D118" s="108"/>
      <c r="E118" s="108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</row>
    <row r="119" spans="1:71">
      <c r="A119" s="108"/>
      <c r="B119" s="108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  <c r="BS119" s="108"/>
    </row>
    <row r="120" spans="1:71">
      <c r="A120" s="108"/>
      <c r="B120" s="108"/>
      <c r="C120" s="108"/>
      <c r="D120" s="108"/>
      <c r="E120" s="108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</row>
    <row r="121" spans="1:71">
      <c r="A121" s="108"/>
      <c r="B121" s="108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</row>
    <row r="122" spans="1:71">
      <c r="A122" s="108"/>
      <c r="B122" s="108"/>
      <c r="C122" s="108"/>
      <c r="D122" s="108"/>
      <c r="E122" s="108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</row>
    <row r="123" spans="1:71">
      <c r="A123" s="108"/>
      <c r="B123" s="108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</row>
    <row r="124" spans="1:71">
      <c r="A124" s="108"/>
      <c r="B124" s="108"/>
      <c r="C124" s="108"/>
      <c r="D124" s="108"/>
      <c r="E124" s="108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</row>
    <row r="125" spans="1:71">
      <c r="A125" s="108"/>
      <c r="B125" s="108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</row>
    <row r="126" spans="1:71">
      <c r="A126" s="108"/>
      <c r="B126" s="108"/>
      <c r="C126" s="108"/>
      <c r="D126" s="108"/>
      <c r="E126" s="108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</row>
    <row r="127" spans="1:71">
      <c r="A127" s="108"/>
      <c r="B127" s="108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</row>
    <row r="128" spans="1:71">
      <c r="A128" s="108"/>
      <c r="B128" s="108"/>
      <c r="C128" s="108"/>
      <c r="D128" s="108"/>
      <c r="E128" s="108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</row>
    <row r="129" spans="1:71">
      <c r="A129" s="108"/>
      <c r="B129" s="108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</row>
    <row r="130" spans="1:71">
      <c r="A130" s="108"/>
      <c r="B130" s="108"/>
      <c r="C130" s="108"/>
      <c r="D130" s="108"/>
      <c r="E130" s="108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</row>
    <row r="131" spans="1:71">
      <c r="A131" s="108"/>
      <c r="B131" s="108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</row>
    <row r="132" spans="1:71">
      <c r="A132" s="108"/>
      <c r="B132" s="108"/>
      <c r="C132" s="108"/>
      <c r="D132" s="108"/>
      <c r="E132" s="108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</row>
    <row r="133" spans="1:71">
      <c r="A133" s="108"/>
      <c r="B133" s="108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</row>
    <row r="134" spans="1:71">
      <c r="A134" s="108"/>
      <c r="B134" s="108"/>
      <c r="C134" s="108"/>
      <c r="D134" s="108"/>
      <c r="E134" s="108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</row>
    <row r="135" spans="1:71">
      <c r="A135" s="108"/>
      <c r="B135" s="108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</row>
    <row r="136" spans="1:71">
      <c r="A136" s="108"/>
      <c r="B136" s="108"/>
      <c r="C136" s="108"/>
      <c r="D136" s="108"/>
      <c r="E136" s="108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</row>
    <row r="137" spans="1:71">
      <c r="A137" s="108"/>
      <c r="B137" s="108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</row>
    <row r="138" spans="1:71">
      <c r="A138" s="108"/>
      <c r="B138" s="108"/>
      <c r="C138" s="108"/>
      <c r="D138" s="108"/>
      <c r="E138" s="108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</row>
    <row r="139" spans="1:71">
      <c r="A139" s="108"/>
      <c r="B139" s="108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</row>
    <row r="140" spans="1:71">
      <c r="A140" s="108"/>
      <c r="B140" s="108"/>
      <c r="C140" s="108"/>
      <c r="D140" s="108"/>
      <c r="E140" s="108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</row>
    <row r="141" spans="1:71">
      <c r="A141" s="108"/>
      <c r="B141" s="108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</row>
    <row r="142" spans="1:71">
      <c r="A142" s="108"/>
      <c r="B142" s="108"/>
      <c r="C142" s="108"/>
      <c r="D142" s="108"/>
      <c r="E142" s="108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</row>
    <row r="143" spans="1:71">
      <c r="A143" s="108"/>
      <c r="B143" s="108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</row>
    <row r="144" spans="1:71">
      <c r="A144" s="108"/>
      <c r="B144" s="108"/>
      <c r="C144" s="108"/>
      <c r="D144" s="108"/>
      <c r="E144" s="108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</row>
    <row r="145" spans="1:71">
      <c r="A145" s="108"/>
      <c r="B145" s="108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</row>
    <row r="146" spans="1:71">
      <c r="A146" s="108"/>
      <c r="B146" s="108"/>
      <c r="C146" s="108"/>
      <c r="D146" s="108"/>
      <c r="E146" s="108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</row>
    <row r="147" spans="1:71">
      <c r="A147" s="108"/>
      <c r="B147" s="108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</row>
    <row r="148" spans="1:71">
      <c r="A148" s="108"/>
      <c r="B148" s="108"/>
      <c r="C148" s="108"/>
      <c r="D148" s="108"/>
      <c r="E148" s="108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</row>
    <row r="149" spans="1:71">
      <c r="A149" s="108"/>
      <c r="B149" s="108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</row>
    <row r="150" spans="1:71">
      <c r="A150" s="108"/>
      <c r="B150" s="108"/>
      <c r="C150" s="108"/>
      <c r="D150" s="108"/>
      <c r="E150" s="108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  <c r="BS150" s="108"/>
    </row>
    <row r="151" spans="1:71">
      <c r="A151" s="108"/>
      <c r="B151" s="108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08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108"/>
      <c r="BR151" s="108"/>
      <c r="BS151" s="108"/>
    </row>
    <row r="152" spans="1:71">
      <c r="A152" s="108"/>
      <c r="B152" s="108"/>
      <c r="C152" s="108"/>
      <c r="D152" s="108"/>
      <c r="E152" s="108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  <c r="BS152" s="108"/>
    </row>
    <row r="153" spans="1:71">
      <c r="A153" s="108"/>
      <c r="B153" s="108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  <c r="BR153" s="108"/>
      <c r="BS153" s="108"/>
    </row>
    <row r="154" spans="1:71">
      <c r="A154" s="108"/>
      <c r="B154" s="108"/>
      <c r="C154" s="108"/>
      <c r="D154" s="108"/>
      <c r="E154" s="108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</row>
    <row r="155" spans="1:71">
      <c r="A155" s="108"/>
      <c r="B155" s="108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</row>
    <row r="156" spans="1:71">
      <c r="A156" s="108"/>
      <c r="B156" s="108"/>
      <c r="C156" s="108"/>
      <c r="D156" s="108"/>
      <c r="E156" s="108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108"/>
      <c r="BR156" s="108"/>
      <c r="BS156" s="108"/>
    </row>
    <row r="157" spans="1:71">
      <c r="A157" s="108"/>
      <c r="B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</row>
    <row r="158" spans="1:71">
      <c r="A158" s="108"/>
      <c r="B158" s="108"/>
      <c r="C158" s="108"/>
      <c r="D158" s="108"/>
      <c r="E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</row>
    <row r="159" spans="1:71">
      <c r="A159" s="108"/>
      <c r="B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108"/>
      <c r="BR159" s="108"/>
      <c r="BS159" s="108"/>
    </row>
    <row r="160" spans="1:71">
      <c r="A160" s="108"/>
      <c r="B160" s="108"/>
      <c r="C160" s="108"/>
      <c r="D160" s="108"/>
      <c r="E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108"/>
      <c r="BR160" s="108"/>
      <c r="BS160" s="108"/>
    </row>
    <row r="161" spans="1:71">
      <c r="A161" s="108"/>
      <c r="B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</row>
    <row r="162" spans="1:71">
      <c r="A162" s="108"/>
      <c r="B162" s="108"/>
      <c r="C162" s="108"/>
      <c r="D162" s="108"/>
      <c r="E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</row>
    <row r="163" spans="1:71">
      <c r="A163" s="108"/>
      <c r="B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108"/>
      <c r="BR163" s="108"/>
      <c r="BS163" s="108"/>
    </row>
    <row r="164" spans="1:71">
      <c r="A164" s="108"/>
      <c r="B164" s="108"/>
      <c r="C164" s="108"/>
      <c r="D164" s="108"/>
      <c r="E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108"/>
      <c r="BR164" s="108"/>
      <c r="BS164" s="108"/>
    </row>
    <row r="165" spans="1:71">
      <c r="A165" s="108"/>
      <c r="B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08"/>
    </row>
    <row r="166" spans="1:71">
      <c r="A166" s="108"/>
      <c r="B166" s="108"/>
      <c r="C166" s="108"/>
      <c r="D166" s="108"/>
      <c r="E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</row>
    <row r="167" spans="1:71">
      <c r="A167" s="108"/>
      <c r="B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8"/>
      <c r="BR167" s="108"/>
      <c r="BS167" s="108"/>
    </row>
    <row r="168" spans="1:71">
      <c r="A168" s="108"/>
      <c r="B168" s="108"/>
      <c r="C168" s="108"/>
      <c r="D168" s="108"/>
      <c r="E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108"/>
      <c r="BQ168" s="108"/>
      <c r="BR168" s="108"/>
      <c r="BS168" s="108"/>
    </row>
    <row r="169" spans="1:71">
      <c r="A169" s="108"/>
      <c r="B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108"/>
      <c r="BQ169" s="108"/>
      <c r="BR169" s="108"/>
      <c r="BS169" s="108"/>
    </row>
    <row r="170" spans="1:71">
      <c r="A170" s="108"/>
      <c r="B170" s="108"/>
      <c r="C170" s="108"/>
      <c r="D170" s="108"/>
      <c r="E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</row>
    <row r="171" spans="1:71">
      <c r="A171" s="108"/>
      <c r="B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108"/>
      <c r="BQ171" s="108"/>
      <c r="BR171" s="108"/>
      <c r="BS171" s="108"/>
    </row>
    <row r="172" spans="1:71">
      <c r="A172" s="108"/>
      <c r="B172" s="108"/>
      <c r="C172" s="108"/>
      <c r="D172" s="108"/>
      <c r="E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108"/>
      <c r="BQ172" s="108"/>
      <c r="BR172" s="108"/>
      <c r="BS172" s="108"/>
    </row>
    <row r="173" spans="1:71">
      <c r="A173" s="108"/>
      <c r="B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108"/>
      <c r="BQ173" s="108"/>
      <c r="BR173" s="108"/>
      <c r="BS173" s="108"/>
    </row>
    <row r="174" spans="1:71">
      <c r="A174" s="108"/>
      <c r="B174" s="108"/>
      <c r="C174" s="108"/>
      <c r="D174" s="108"/>
      <c r="E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108"/>
      <c r="BQ174" s="108"/>
      <c r="BR174" s="108"/>
      <c r="BS174" s="108"/>
    </row>
    <row r="175" spans="1:71">
      <c r="A175" s="108"/>
      <c r="B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108"/>
      <c r="BQ175" s="108"/>
      <c r="BR175" s="108"/>
      <c r="BS175" s="108"/>
    </row>
    <row r="176" spans="1:71">
      <c r="A176" s="108"/>
      <c r="B176" s="108"/>
      <c r="C176" s="108"/>
      <c r="D176" s="108"/>
      <c r="E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108"/>
      <c r="BQ176" s="108"/>
      <c r="BR176" s="108"/>
      <c r="BS176" s="108"/>
    </row>
    <row r="177" spans="1:71">
      <c r="A177" s="108"/>
      <c r="B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08"/>
      <c r="BQ177" s="108"/>
      <c r="BR177" s="108"/>
      <c r="BS177" s="108"/>
    </row>
    <row r="178" spans="1:71">
      <c r="A178" s="108"/>
      <c r="B178" s="108"/>
      <c r="C178" s="108"/>
      <c r="D178" s="108"/>
      <c r="E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</row>
    <row r="179" spans="1:71">
      <c r="A179" s="108"/>
      <c r="B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  <c r="BI179" s="108"/>
      <c r="BJ179" s="108"/>
      <c r="BK179" s="108"/>
      <c r="BL179" s="108"/>
      <c r="BM179" s="108"/>
      <c r="BN179" s="108"/>
      <c r="BO179" s="108"/>
      <c r="BP179" s="108"/>
      <c r="BQ179" s="108"/>
      <c r="BR179" s="108"/>
      <c r="BS179" s="108"/>
    </row>
    <row r="180" spans="1:71">
      <c r="A180" s="108"/>
      <c r="B180" s="108"/>
      <c r="C180" s="108"/>
      <c r="D180" s="108"/>
      <c r="E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08"/>
      <c r="BQ180" s="108"/>
      <c r="BR180" s="108"/>
      <c r="BS180" s="108"/>
    </row>
    <row r="181" spans="1:71">
      <c r="A181" s="108"/>
      <c r="B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  <c r="BI181" s="108"/>
      <c r="BJ181" s="108"/>
      <c r="BK181" s="108"/>
      <c r="BL181" s="108"/>
      <c r="BM181" s="108"/>
      <c r="BN181" s="108"/>
      <c r="BO181" s="108"/>
      <c r="BP181" s="108"/>
      <c r="BQ181" s="108"/>
      <c r="BR181" s="108"/>
      <c r="BS181" s="108"/>
    </row>
    <row r="182" spans="1:71">
      <c r="A182" s="108"/>
      <c r="B182" s="108"/>
      <c r="C182" s="108"/>
      <c r="D182" s="108"/>
      <c r="E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108"/>
      <c r="BQ182" s="108"/>
      <c r="BR182" s="108"/>
      <c r="BS182" s="108"/>
    </row>
    <row r="183" spans="1:71">
      <c r="A183" s="108"/>
      <c r="B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108"/>
      <c r="BQ183" s="108"/>
      <c r="BR183" s="108"/>
      <c r="BS183" s="108"/>
    </row>
    <row r="184" spans="1:71">
      <c r="A184" s="108"/>
      <c r="B184" s="108"/>
      <c r="C184" s="108"/>
      <c r="D184" s="108"/>
      <c r="E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8"/>
      <c r="BR184" s="108"/>
      <c r="BS184" s="108"/>
    </row>
    <row r="185" spans="1:71">
      <c r="A185" s="108"/>
      <c r="B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08"/>
      <c r="BP185" s="108"/>
      <c r="BQ185" s="108"/>
      <c r="BR185" s="108"/>
      <c r="BS185" s="108"/>
    </row>
    <row r="186" spans="1:71">
      <c r="A186" s="108"/>
      <c r="B186" s="108"/>
      <c r="C186" s="108"/>
      <c r="D186" s="108"/>
      <c r="E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108"/>
      <c r="BR186" s="108"/>
      <c r="BS186" s="108"/>
    </row>
    <row r="187" spans="1:71">
      <c r="A187" s="108"/>
      <c r="B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</row>
    <row r="188" spans="1:71">
      <c r="A188" s="108"/>
      <c r="B188" s="108"/>
      <c r="C188" s="108"/>
      <c r="D188" s="108"/>
      <c r="E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</row>
    <row r="189" spans="1:71">
      <c r="A189" s="108"/>
      <c r="B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108"/>
      <c r="BQ189" s="108"/>
      <c r="BR189" s="108"/>
      <c r="BS189" s="108"/>
    </row>
    <row r="190" spans="1:71">
      <c r="A190" s="108"/>
      <c r="B190" s="108"/>
      <c r="C190" s="108"/>
      <c r="D190" s="108"/>
      <c r="E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108"/>
      <c r="BQ190" s="108"/>
      <c r="BR190" s="108"/>
      <c r="BS190" s="108"/>
    </row>
    <row r="191" spans="1:71">
      <c r="A191" s="108"/>
      <c r="B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108"/>
      <c r="BQ191" s="108"/>
      <c r="BR191" s="108"/>
      <c r="BS191" s="108"/>
    </row>
    <row r="192" spans="1:71">
      <c r="A192" s="108"/>
      <c r="B192" s="108"/>
      <c r="C192" s="108"/>
      <c r="D192" s="108"/>
      <c r="E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</row>
    <row r="193" spans="1:71">
      <c r="A193" s="108"/>
      <c r="B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108"/>
      <c r="BR193" s="108"/>
      <c r="BS193" s="108"/>
    </row>
    <row r="194" spans="1:71">
      <c r="A194" s="108"/>
      <c r="B194" s="108"/>
      <c r="C194" s="108"/>
      <c r="D194" s="108"/>
      <c r="E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108"/>
      <c r="BR194" s="108"/>
      <c r="BS194" s="108"/>
    </row>
    <row r="195" spans="1:71">
      <c r="A195" s="108"/>
      <c r="B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08"/>
      <c r="BQ195" s="108"/>
      <c r="BR195" s="108"/>
      <c r="BS195" s="108"/>
    </row>
    <row r="196" spans="1:71">
      <c r="A196" s="108"/>
      <c r="B196" s="108"/>
      <c r="C196" s="108"/>
      <c r="D196" s="108"/>
      <c r="E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</row>
    <row r="197" spans="1:71">
      <c r="A197" s="108"/>
      <c r="B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  <c r="BP197" s="108"/>
      <c r="BQ197" s="108"/>
      <c r="BR197" s="108"/>
      <c r="BS197" s="108"/>
    </row>
    <row r="198" spans="1:71">
      <c r="A198" s="108"/>
      <c r="B198" s="108"/>
      <c r="C198" s="108"/>
      <c r="D198" s="108"/>
      <c r="E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8"/>
      <c r="BQ198" s="108"/>
      <c r="BR198" s="108"/>
      <c r="BS198" s="108"/>
    </row>
    <row r="199" spans="1:71">
      <c r="A199" s="108"/>
      <c r="B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08"/>
      <c r="BQ199" s="108"/>
      <c r="BR199" s="108"/>
      <c r="BS199" s="108"/>
    </row>
    <row r="200" spans="1:71">
      <c r="A200" s="108"/>
      <c r="B200" s="108"/>
      <c r="C200" s="108"/>
      <c r="D200" s="108"/>
      <c r="E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08"/>
      <c r="BQ200" s="108"/>
      <c r="BR200" s="108"/>
      <c r="BS200" s="108"/>
    </row>
    <row r="201" spans="1:71">
      <c r="A201" s="108"/>
      <c r="B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08"/>
      <c r="BQ201" s="108"/>
      <c r="BR201" s="108"/>
      <c r="BS201" s="108"/>
    </row>
    <row r="202" spans="1:71">
      <c r="A202" s="108"/>
      <c r="B202" s="108"/>
      <c r="C202" s="108"/>
      <c r="D202" s="108"/>
      <c r="E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108"/>
      <c r="BQ202" s="108"/>
      <c r="BR202" s="108"/>
      <c r="BS202" s="108"/>
    </row>
    <row r="203" spans="1:71">
      <c r="A203" s="108"/>
      <c r="B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108"/>
      <c r="BR203" s="108"/>
      <c r="BS203" s="108"/>
    </row>
    <row r="204" spans="1:71">
      <c r="A204" s="108"/>
      <c r="B204" s="108"/>
      <c r="C204" s="108"/>
      <c r="D204" s="108"/>
      <c r="E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108"/>
      <c r="BQ204" s="108"/>
      <c r="BR204" s="108"/>
      <c r="BS204" s="108"/>
    </row>
    <row r="205" spans="1:71">
      <c r="A205" s="108"/>
      <c r="B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108"/>
      <c r="BQ205" s="108"/>
      <c r="BR205" s="108"/>
      <c r="BS205" s="108"/>
    </row>
    <row r="206" spans="1:71">
      <c r="A206" s="108"/>
      <c r="B206" s="108"/>
      <c r="C206" s="108"/>
      <c r="D206" s="108"/>
      <c r="E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8"/>
      <c r="BQ206" s="108"/>
      <c r="BR206" s="108"/>
      <c r="BS206" s="108"/>
    </row>
    <row r="207" spans="1:71">
      <c r="A207" s="108"/>
      <c r="B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</row>
    <row r="208" spans="1:71">
      <c r="A208" s="108"/>
      <c r="B208" s="108"/>
      <c r="C208" s="108"/>
      <c r="D208" s="108"/>
      <c r="E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108"/>
      <c r="BQ208" s="108"/>
      <c r="BR208" s="108"/>
      <c r="BS208" s="108"/>
    </row>
    <row r="209" spans="1:71">
      <c r="A209" s="108"/>
      <c r="B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108"/>
      <c r="BR209" s="108"/>
      <c r="BS209" s="108"/>
    </row>
    <row r="210" spans="1:71">
      <c r="A210" s="108"/>
      <c r="B210" s="108"/>
      <c r="C210" s="108"/>
      <c r="D210" s="108"/>
      <c r="E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108"/>
      <c r="BQ210" s="108"/>
      <c r="BR210" s="108"/>
      <c r="BS210" s="108"/>
    </row>
    <row r="211" spans="1:71">
      <c r="A211" s="108"/>
      <c r="B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108"/>
      <c r="BQ211" s="108"/>
      <c r="BR211" s="108"/>
      <c r="BS211" s="108"/>
    </row>
    <row r="212" spans="1:71">
      <c r="A212" s="108"/>
      <c r="B212" s="108"/>
      <c r="C212" s="108"/>
      <c r="D212" s="108"/>
      <c r="E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108"/>
      <c r="BQ212" s="108"/>
      <c r="BR212" s="108"/>
      <c r="BS212" s="108"/>
    </row>
    <row r="213" spans="1:71">
      <c r="A213" s="108"/>
      <c r="B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  <c r="BI213" s="108"/>
      <c r="BJ213" s="108"/>
      <c r="BK213" s="108"/>
      <c r="BL213" s="108"/>
      <c r="BM213" s="108"/>
      <c r="BN213" s="108"/>
      <c r="BO213" s="108"/>
      <c r="BP213" s="108"/>
      <c r="BQ213" s="108"/>
      <c r="BR213" s="108"/>
      <c r="BS213" s="108"/>
    </row>
    <row r="214" spans="1:71">
      <c r="A214" s="108"/>
      <c r="B214" s="108"/>
      <c r="C214" s="108"/>
      <c r="D214" s="108"/>
      <c r="E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  <c r="BI214" s="108"/>
      <c r="BJ214" s="108"/>
      <c r="BK214" s="108"/>
      <c r="BL214" s="108"/>
      <c r="BM214" s="108"/>
      <c r="BN214" s="108"/>
      <c r="BO214" s="108"/>
      <c r="BP214" s="108"/>
      <c r="BQ214" s="108"/>
      <c r="BR214" s="108"/>
      <c r="BS214" s="108"/>
    </row>
    <row r="215" spans="1:71">
      <c r="A215" s="108"/>
      <c r="B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  <c r="BI215" s="108"/>
      <c r="BJ215" s="108"/>
      <c r="BK215" s="108"/>
      <c r="BL215" s="108"/>
      <c r="BM215" s="108"/>
      <c r="BN215" s="108"/>
      <c r="BO215" s="108"/>
      <c r="BP215" s="108"/>
      <c r="BQ215" s="108"/>
      <c r="BR215" s="108"/>
      <c r="BS215" s="108"/>
    </row>
    <row r="216" spans="1:71">
      <c r="A216" s="108"/>
      <c r="B216" s="108"/>
      <c r="C216" s="108"/>
      <c r="D216" s="108"/>
      <c r="E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108"/>
      <c r="BQ216" s="108"/>
      <c r="BR216" s="108"/>
      <c r="BS216" s="108"/>
    </row>
    <row r="217" spans="1:71">
      <c r="A217" s="108"/>
      <c r="B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108"/>
      <c r="BR217" s="108"/>
      <c r="BS217" s="108"/>
    </row>
    <row r="218" spans="1:71">
      <c r="A218" s="108"/>
      <c r="B218" s="108"/>
      <c r="C218" s="108"/>
      <c r="D218" s="108"/>
      <c r="E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  <c r="BP218" s="108"/>
      <c r="BQ218" s="108"/>
      <c r="BR218" s="108"/>
      <c r="BS218" s="108"/>
    </row>
    <row r="219" spans="1:71">
      <c r="A219" s="108"/>
      <c r="B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08"/>
      <c r="BQ219" s="108"/>
      <c r="BR219" s="108"/>
      <c r="BS219" s="108"/>
    </row>
    <row r="220" spans="1:71">
      <c r="A220" s="108"/>
      <c r="B220" s="108"/>
      <c r="C220" s="108"/>
      <c r="D220" s="108"/>
      <c r="E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  <c r="BI220" s="108"/>
      <c r="BJ220" s="108"/>
      <c r="BK220" s="108"/>
      <c r="BL220" s="108"/>
      <c r="BM220" s="108"/>
      <c r="BN220" s="108"/>
      <c r="BO220" s="108"/>
      <c r="BP220" s="108"/>
      <c r="BQ220" s="108"/>
      <c r="BR220" s="108"/>
      <c r="BS220" s="108"/>
    </row>
    <row r="221" spans="1:71">
      <c r="A221" s="108"/>
      <c r="B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  <c r="BP221" s="108"/>
      <c r="BQ221" s="108"/>
      <c r="BR221" s="108"/>
      <c r="BS221" s="108"/>
    </row>
    <row r="222" spans="1:71">
      <c r="A222" s="108"/>
      <c r="B222" s="108"/>
      <c r="C222" s="108"/>
      <c r="D222" s="108"/>
      <c r="E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8"/>
      <c r="BQ222" s="108"/>
      <c r="BR222" s="108"/>
      <c r="BS222" s="108"/>
    </row>
    <row r="223" spans="1:71">
      <c r="A223" s="108"/>
      <c r="B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08"/>
      <c r="BQ223" s="108"/>
      <c r="BR223" s="108"/>
      <c r="BS223" s="108"/>
    </row>
    <row r="224" spans="1:71">
      <c r="A224" s="108"/>
      <c r="B224" s="108"/>
      <c r="C224" s="108"/>
      <c r="D224" s="108"/>
      <c r="E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</row>
    <row r="225" spans="1:71">
      <c r="A225" s="108"/>
      <c r="B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</row>
    <row r="226" spans="1:71">
      <c r="A226" s="108"/>
      <c r="B226" s="108"/>
      <c r="C226" s="108"/>
      <c r="D226" s="108"/>
      <c r="E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</row>
    <row r="227" spans="1:71">
      <c r="A227" s="108"/>
      <c r="B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</row>
    <row r="228" spans="1:71">
      <c r="A228" s="108"/>
      <c r="B228" s="108"/>
      <c r="C228" s="108"/>
      <c r="D228" s="108"/>
      <c r="E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</row>
    <row r="229" spans="1:71">
      <c r="A229" s="108"/>
      <c r="B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</row>
    <row r="230" spans="1:71">
      <c r="A230" s="108"/>
      <c r="B230" s="108"/>
      <c r="C230" s="108"/>
      <c r="D230" s="108"/>
      <c r="E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</row>
    <row r="231" spans="1:71">
      <c r="A231" s="108"/>
      <c r="B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</row>
    <row r="232" spans="1:71">
      <c r="A232" s="108"/>
      <c r="B232" s="108"/>
      <c r="C232" s="108"/>
      <c r="D232" s="108"/>
      <c r="E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</row>
    <row r="233" spans="1:71">
      <c r="A233" s="108"/>
      <c r="B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108"/>
      <c r="BQ233" s="108"/>
      <c r="BR233" s="108"/>
      <c r="BS233" s="108"/>
    </row>
    <row r="234" spans="1:71">
      <c r="A234" s="108"/>
      <c r="B234" s="108"/>
      <c r="C234" s="108"/>
      <c r="D234" s="108"/>
      <c r="E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08"/>
      <c r="BQ234" s="108"/>
      <c r="BR234" s="108"/>
      <c r="BS234" s="108"/>
    </row>
    <row r="235" spans="1:71">
      <c r="A235" s="108"/>
      <c r="B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</row>
    <row r="236" spans="1:71">
      <c r="A236" s="108"/>
      <c r="B236" s="108"/>
      <c r="C236" s="108"/>
      <c r="D236" s="108"/>
      <c r="E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  <c r="BI236" s="108"/>
      <c r="BJ236" s="108"/>
      <c r="BK236" s="108"/>
      <c r="BL236" s="108"/>
      <c r="BM236" s="108"/>
      <c r="BN236" s="108"/>
      <c r="BO236" s="108"/>
      <c r="BP236" s="108"/>
      <c r="BQ236" s="108"/>
      <c r="BR236" s="108"/>
      <c r="BS236" s="108"/>
    </row>
    <row r="237" spans="1:71">
      <c r="A237" s="108"/>
      <c r="B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08"/>
      <c r="BP237" s="108"/>
      <c r="BQ237" s="108"/>
      <c r="BR237" s="108"/>
      <c r="BS237" s="108"/>
    </row>
    <row r="238" spans="1:71">
      <c r="A238" s="108"/>
      <c r="B238" s="108"/>
      <c r="C238" s="108"/>
      <c r="D238" s="108"/>
      <c r="E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08"/>
      <c r="BQ238" s="108"/>
      <c r="BR238" s="108"/>
      <c r="BS238" s="108"/>
    </row>
    <row r="239" spans="1:71">
      <c r="A239" s="108"/>
      <c r="B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</row>
    <row r="240" spans="1:71">
      <c r="A240" s="108"/>
      <c r="B240" s="108"/>
      <c r="C240" s="108"/>
      <c r="D240" s="108"/>
      <c r="E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</row>
    <row r="241" spans="1:71">
      <c r="A241" s="108"/>
      <c r="B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</row>
    <row r="242" spans="1:71">
      <c r="A242" s="108"/>
      <c r="B242" s="108"/>
      <c r="C242" s="108"/>
      <c r="D242" s="108"/>
      <c r="E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</row>
    <row r="243" spans="1:71">
      <c r="A243" s="108"/>
      <c r="B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08"/>
      <c r="BQ243" s="108"/>
      <c r="BR243" s="108"/>
      <c r="BS243" s="108"/>
    </row>
    <row r="244" spans="1:71">
      <c r="A244" s="108"/>
      <c r="B244" s="108"/>
      <c r="C244" s="108"/>
      <c r="D244" s="108"/>
      <c r="E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</row>
    <row r="245" spans="1:71">
      <c r="A245" s="108"/>
      <c r="B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</row>
    <row r="246" spans="1:71">
      <c r="A246" s="108"/>
      <c r="B246" s="108"/>
      <c r="C246" s="108"/>
      <c r="D246" s="108"/>
      <c r="E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08"/>
      <c r="BQ246" s="108"/>
      <c r="BR246" s="108"/>
      <c r="BS246" s="108"/>
    </row>
    <row r="247" spans="1:71">
      <c r="A247" s="108"/>
      <c r="B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108"/>
    </row>
    <row r="248" spans="1:71">
      <c r="A248" s="108"/>
      <c r="B248" s="108"/>
      <c r="C248" s="108"/>
      <c r="D248" s="108"/>
      <c r="E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108"/>
    </row>
    <row r="249" spans="1:71">
      <c r="A249" s="108"/>
      <c r="B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</row>
    <row r="250" spans="1:71">
      <c r="A250" s="108"/>
      <c r="B250" s="108"/>
      <c r="C250" s="108"/>
      <c r="D250" s="108"/>
      <c r="E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</row>
    <row r="251" spans="1:71">
      <c r="A251" s="108"/>
      <c r="B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</row>
    <row r="252" spans="1:71">
      <c r="A252" s="108"/>
      <c r="B252" s="108"/>
      <c r="C252" s="108"/>
      <c r="D252" s="108"/>
      <c r="E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8"/>
      <c r="BR252" s="108"/>
      <c r="BS252" s="108"/>
    </row>
    <row r="253" spans="1:71">
      <c r="A253" s="108"/>
      <c r="B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08"/>
      <c r="BS253" s="108"/>
    </row>
    <row r="254" spans="1:71">
      <c r="A254" s="108"/>
      <c r="B254" s="108"/>
      <c r="C254" s="108"/>
      <c r="D254" s="108"/>
      <c r="E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08"/>
      <c r="BQ254" s="108"/>
      <c r="BR254" s="108"/>
      <c r="BS254" s="108"/>
    </row>
    <row r="255" spans="1:71">
      <c r="A255" s="108"/>
      <c r="B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  <c r="BI255" s="108"/>
      <c r="BJ255" s="108"/>
      <c r="BK255" s="108"/>
      <c r="BL255" s="108"/>
      <c r="BM255" s="108"/>
      <c r="BN255" s="108"/>
      <c r="BO255" s="108"/>
      <c r="BP255" s="108"/>
      <c r="BQ255" s="108"/>
      <c r="BR255" s="108"/>
      <c r="BS255" s="108"/>
    </row>
    <row r="256" spans="1:71">
      <c r="A256" s="108"/>
      <c r="B256" s="108"/>
      <c r="C256" s="108"/>
      <c r="D256" s="108"/>
      <c r="E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  <c r="BP256" s="108"/>
      <c r="BQ256" s="108"/>
      <c r="BR256" s="108"/>
      <c r="BS256" s="108"/>
    </row>
    <row r="257" spans="1:71">
      <c r="A257" s="108"/>
      <c r="B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08"/>
      <c r="BQ257" s="108"/>
      <c r="BR257" s="108"/>
      <c r="BS257" s="108"/>
    </row>
    <row r="258" spans="1:71">
      <c r="A258" s="108"/>
      <c r="B258" s="108"/>
      <c r="C258" s="108"/>
      <c r="D258" s="108"/>
      <c r="E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08"/>
      <c r="BQ258" s="108"/>
      <c r="BR258" s="108"/>
      <c r="BS258" s="108"/>
    </row>
    <row r="259" spans="1:71">
      <c r="A259" s="108"/>
      <c r="B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08"/>
      <c r="BQ259" s="108"/>
      <c r="BR259" s="108"/>
      <c r="BS259" s="108"/>
    </row>
    <row r="260" spans="1:71">
      <c r="A260" s="108"/>
      <c r="B260" s="108"/>
      <c r="C260" s="108"/>
      <c r="D260" s="108"/>
      <c r="E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08"/>
      <c r="BQ260" s="108"/>
      <c r="BR260" s="108"/>
      <c r="BS260" s="108"/>
    </row>
    <row r="261" spans="1:71">
      <c r="A261" s="108"/>
      <c r="B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08"/>
      <c r="BQ261" s="108"/>
      <c r="BR261" s="108"/>
      <c r="BS261" s="108"/>
    </row>
    <row r="262" spans="1:71">
      <c r="A262" s="108"/>
      <c r="B262" s="108"/>
      <c r="C262" s="108"/>
      <c r="D262" s="108"/>
      <c r="E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08"/>
      <c r="BQ262" s="108"/>
      <c r="BR262" s="108"/>
      <c r="BS262" s="108"/>
    </row>
    <row r="263" spans="1:71">
      <c r="A263" s="108"/>
      <c r="B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</row>
    <row r="264" spans="1:71">
      <c r="A264" s="108"/>
      <c r="B264" s="108"/>
      <c r="C264" s="108"/>
      <c r="D264" s="108"/>
      <c r="E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08"/>
      <c r="BQ264" s="108"/>
      <c r="BR264" s="108"/>
      <c r="BS264" s="108"/>
    </row>
    <row r="265" spans="1:71">
      <c r="A265" s="108"/>
      <c r="B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08"/>
      <c r="BQ265" s="108"/>
      <c r="BR265" s="108"/>
      <c r="BS265" s="108"/>
    </row>
    <row r="266" spans="1:71">
      <c r="A266" s="108"/>
      <c r="B266" s="108"/>
      <c r="C266" s="108"/>
      <c r="D266" s="108"/>
      <c r="E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08"/>
      <c r="BQ266" s="108"/>
      <c r="BR266" s="108"/>
      <c r="BS266" s="108"/>
    </row>
    <row r="267" spans="1:71">
      <c r="A267" s="108"/>
      <c r="B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08"/>
      <c r="BQ267" s="108"/>
      <c r="BR267" s="108"/>
      <c r="BS267" s="108"/>
    </row>
    <row r="268" spans="1:71">
      <c r="A268" s="108"/>
      <c r="B268" s="108"/>
      <c r="C268" s="108"/>
      <c r="D268" s="108"/>
      <c r="E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08"/>
      <c r="BP268" s="108"/>
      <c r="BQ268" s="108"/>
      <c r="BR268" s="108"/>
      <c r="BS268" s="108"/>
    </row>
    <row r="269" spans="1:71">
      <c r="A269" s="108"/>
      <c r="B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08"/>
      <c r="BQ269" s="108"/>
      <c r="BR269" s="108"/>
      <c r="BS269" s="108"/>
    </row>
    <row r="270" spans="1:71">
      <c r="A270" s="108"/>
      <c r="B270" s="108"/>
      <c r="C270" s="108"/>
      <c r="D270" s="108"/>
      <c r="E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  <c r="BI270" s="108"/>
      <c r="BJ270" s="108"/>
      <c r="BK270" s="108"/>
      <c r="BL270" s="108"/>
      <c r="BM270" s="108"/>
      <c r="BN270" s="108"/>
      <c r="BO270" s="108"/>
      <c r="BP270" s="108"/>
      <c r="BQ270" s="108"/>
      <c r="BR270" s="108"/>
      <c r="BS270" s="108"/>
    </row>
    <row r="271" spans="1:71">
      <c r="A271" s="108"/>
      <c r="B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108"/>
      <c r="BQ271" s="108"/>
      <c r="BR271" s="108"/>
      <c r="BS271" s="108"/>
    </row>
    <row r="272" spans="1:71">
      <c r="A272" s="108"/>
      <c r="B272" s="108"/>
      <c r="C272" s="108"/>
      <c r="D272" s="108"/>
      <c r="E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  <c r="BI272" s="108"/>
      <c r="BJ272" s="108"/>
      <c r="BK272" s="108"/>
      <c r="BL272" s="108"/>
      <c r="BM272" s="108"/>
      <c r="BN272" s="108"/>
      <c r="BO272" s="108"/>
      <c r="BP272" s="108"/>
      <c r="BQ272" s="108"/>
      <c r="BR272" s="108"/>
      <c r="BS272" s="108"/>
    </row>
    <row r="273" spans="1:71">
      <c r="A273" s="108"/>
      <c r="B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  <c r="BI273" s="108"/>
      <c r="BJ273" s="108"/>
      <c r="BK273" s="108"/>
      <c r="BL273" s="108"/>
      <c r="BM273" s="108"/>
      <c r="BN273" s="108"/>
      <c r="BO273" s="108"/>
      <c r="BP273" s="108"/>
      <c r="BQ273" s="108"/>
      <c r="BR273" s="108"/>
      <c r="BS273" s="108"/>
    </row>
    <row r="274" spans="1:71">
      <c r="A274" s="108"/>
      <c r="B274" s="108"/>
      <c r="C274" s="108"/>
      <c r="D274" s="108"/>
      <c r="E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</row>
    <row r="275" spans="1:71">
      <c r="A275" s="108"/>
      <c r="B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108"/>
      <c r="BQ275" s="108"/>
      <c r="BR275" s="108"/>
      <c r="BS275" s="108"/>
    </row>
    <row r="276" spans="1:71">
      <c r="A276" s="108"/>
      <c r="B276" s="108"/>
      <c r="C276" s="108"/>
      <c r="D276" s="108"/>
      <c r="E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  <c r="BI276" s="108"/>
      <c r="BJ276" s="108"/>
      <c r="BK276" s="108"/>
      <c r="BL276" s="108"/>
      <c r="BM276" s="108"/>
      <c r="BN276" s="108"/>
      <c r="BO276" s="108"/>
      <c r="BP276" s="108"/>
      <c r="BQ276" s="108"/>
      <c r="BR276" s="108"/>
      <c r="BS276" s="108"/>
    </row>
    <row r="277" spans="1:71">
      <c r="A277" s="108"/>
      <c r="B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  <c r="BI277" s="108"/>
      <c r="BJ277" s="108"/>
      <c r="BK277" s="108"/>
      <c r="BL277" s="108"/>
      <c r="BM277" s="108"/>
      <c r="BN277" s="108"/>
      <c r="BO277" s="108"/>
      <c r="BP277" s="108"/>
      <c r="BQ277" s="108"/>
      <c r="BR277" s="108"/>
      <c r="BS277" s="108"/>
    </row>
    <row r="278" spans="1:71">
      <c r="A278" s="108"/>
      <c r="B278" s="108"/>
      <c r="C278" s="108"/>
      <c r="D278" s="108"/>
      <c r="E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08"/>
      <c r="BP278" s="108"/>
      <c r="BQ278" s="108"/>
      <c r="BR278" s="108"/>
      <c r="BS278" s="108"/>
    </row>
    <row r="279" spans="1:71">
      <c r="A279" s="108"/>
      <c r="B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  <c r="BI279" s="108"/>
      <c r="BJ279" s="108"/>
      <c r="BK279" s="108"/>
      <c r="BL279" s="108"/>
      <c r="BM279" s="108"/>
      <c r="BN279" s="108"/>
      <c r="BO279" s="108"/>
      <c r="BP279" s="108"/>
      <c r="BQ279" s="108"/>
      <c r="BR279" s="108"/>
      <c r="BS279" s="108"/>
    </row>
    <row r="280" spans="1:71">
      <c r="A280" s="108"/>
      <c r="B280" s="108"/>
      <c r="C280" s="108"/>
      <c r="D280" s="108"/>
      <c r="E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08"/>
      <c r="BP280" s="108"/>
      <c r="BQ280" s="108"/>
      <c r="BR280" s="108"/>
      <c r="BS280" s="108"/>
    </row>
    <row r="281" spans="1:71">
      <c r="A281" s="108"/>
      <c r="B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  <c r="BI281" s="108"/>
      <c r="BJ281" s="108"/>
      <c r="BK281" s="108"/>
      <c r="BL281" s="108"/>
      <c r="BM281" s="108"/>
      <c r="BN281" s="108"/>
      <c r="BO281" s="108"/>
      <c r="BP281" s="108"/>
      <c r="BQ281" s="108"/>
      <c r="BR281" s="108"/>
      <c r="BS281" s="108"/>
    </row>
    <row r="282" spans="1:71">
      <c r="A282" s="108"/>
      <c r="B282" s="108"/>
      <c r="C282" s="108"/>
      <c r="D282" s="108"/>
      <c r="E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  <c r="BI282" s="108"/>
      <c r="BJ282" s="108"/>
      <c r="BK282" s="108"/>
      <c r="BL282" s="108"/>
      <c r="BM282" s="108"/>
      <c r="BN282" s="108"/>
      <c r="BO282" s="108"/>
      <c r="BP282" s="108"/>
      <c r="BQ282" s="108"/>
      <c r="BR282" s="108"/>
      <c r="BS282" s="108"/>
    </row>
    <row r="283" spans="1:71">
      <c r="A283" s="108"/>
      <c r="B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8"/>
      <c r="BR283" s="108"/>
      <c r="BS283" s="108"/>
    </row>
    <row r="284" spans="1:71">
      <c r="A284" s="108"/>
      <c r="B284" s="108"/>
      <c r="C284" s="108"/>
      <c r="D284" s="108"/>
      <c r="E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  <c r="BI284" s="108"/>
      <c r="BJ284" s="108"/>
      <c r="BK284" s="108"/>
      <c r="BL284" s="108"/>
      <c r="BM284" s="108"/>
      <c r="BN284" s="108"/>
      <c r="BO284" s="108"/>
      <c r="BP284" s="108"/>
      <c r="BQ284" s="108"/>
      <c r="BR284" s="108"/>
      <c r="BS284" s="108"/>
    </row>
    <row r="285" spans="1:71">
      <c r="A285" s="108"/>
      <c r="B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08"/>
      <c r="BQ285" s="108"/>
      <c r="BR285" s="108"/>
      <c r="BS285" s="108"/>
    </row>
    <row r="286" spans="1:71">
      <c r="A286" s="108"/>
      <c r="B286" s="108"/>
      <c r="C286" s="108"/>
      <c r="D286" s="108"/>
      <c r="E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08"/>
      <c r="BQ286" s="108"/>
      <c r="BR286" s="108"/>
      <c r="BS286" s="108"/>
    </row>
    <row r="287" spans="1:71">
      <c r="A287" s="108"/>
      <c r="B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08"/>
      <c r="BQ287" s="108"/>
      <c r="BR287" s="108"/>
      <c r="BS287" s="108"/>
    </row>
    <row r="288" spans="1:71">
      <c r="A288" s="108"/>
      <c r="B288" s="108"/>
      <c r="C288" s="108"/>
      <c r="D288" s="108"/>
      <c r="E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  <c r="BI288" s="108"/>
      <c r="BJ288" s="108"/>
      <c r="BK288" s="108"/>
      <c r="BL288" s="108"/>
      <c r="BM288" s="108"/>
      <c r="BN288" s="108"/>
      <c r="BO288" s="108"/>
      <c r="BP288" s="108"/>
      <c r="BQ288" s="108"/>
      <c r="BR288" s="108"/>
      <c r="BS288" s="108"/>
    </row>
    <row r="289" spans="1:71">
      <c r="A289" s="108"/>
      <c r="B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08"/>
      <c r="BQ289" s="108"/>
      <c r="BR289" s="108"/>
      <c r="BS289" s="108"/>
    </row>
    <row r="290" spans="1:71">
      <c r="A290" s="108"/>
      <c r="B290" s="108"/>
      <c r="C290" s="108"/>
      <c r="D290" s="108"/>
      <c r="E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  <c r="BI290" s="108"/>
      <c r="BJ290" s="108"/>
      <c r="BK290" s="108"/>
      <c r="BL290" s="108"/>
      <c r="BM290" s="108"/>
      <c r="BN290" s="108"/>
      <c r="BO290" s="108"/>
      <c r="BP290" s="108"/>
      <c r="BQ290" s="108"/>
      <c r="BR290" s="108"/>
      <c r="BS290" s="108"/>
    </row>
    <row r="291" spans="1:71">
      <c r="A291" s="108"/>
      <c r="B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</row>
    <row r="292" spans="1:71">
      <c r="A292" s="108"/>
      <c r="B292" s="108"/>
      <c r="C292" s="108"/>
      <c r="D292" s="108"/>
      <c r="E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08"/>
      <c r="BQ292" s="108"/>
      <c r="BR292" s="108"/>
      <c r="BS292" s="108"/>
    </row>
    <row r="293" spans="1:71">
      <c r="A293" s="108"/>
      <c r="B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08"/>
      <c r="BP293" s="108"/>
      <c r="BQ293" s="108"/>
      <c r="BR293" s="108"/>
      <c r="BS293" s="108"/>
    </row>
    <row r="294" spans="1:71">
      <c r="A294" s="108"/>
      <c r="B294" s="108"/>
      <c r="C294" s="108"/>
      <c r="D294" s="108"/>
      <c r="E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08"/>
      <c r="BQ294" s="108"/>
      <c r="BR294" s="108"/>
      <c r="BS294" s="108"/>
    </row>
    <row r="295" spans="1:71">
      <c r="A295" s="108"/>
      <c r="B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08"/>
      <c r="BM295" s="108"/>
      <c r="BN295" s="108"/>
      <c r="BO295" s="108"/>
      <c r="BP295" s="108"/>
      <c r="BQ295" s="108"/>
      <c r="BR295" s="108"/>
      <c r="BS295" s="108"/>
    </row>
    <row r="296" spans="1:71">
      <c r="A296" s="108"/>
      <c r="B296" s="108"/>
      <c r="C296" s="108"/>
      <c r="D296" s="108"/>
      <c r="E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  <c r="BC296" s="108"/>
      <c r="BD296" s="108"/>
      <c r="BE296" s="108"/>
      <c r="BF296" s="108"/>
      <c r="BG296" s="108"/>
      <c r="BH296" s="108"/>
      <c r="BI296" s="108"/>
      <c r="BJ296" s="108"/>
      <c r="BK296" s="108"/>
      <c r="BL296" s="108"/>
      <c r="BM296" s="108"/>
      <c r="BN296" s="108"/>
      <c r="BO296" s="108"/>
      <c r="BP296" s="108"/>
      <c r="BQ296" s="108"/>
      <c r="BR296" s="108"/>
      <c r="BS296" s="108"/>
    </row>
    <row r="297" spans="1:71">
      <c r="A297" s="108"/>
      <c r="B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  <c r="BI297" s="108"/>
      <c r="BJ297" s="108"/>
      <c r="BK297" s="108"/>
      <c r="BL297" s="108"/>
      <c r="BM297" s="108"/>
      <c r="BN297" s="108"/>
      <c r="BO297" s="108"/>
      <c r="BP297" s="108"/>
      <c r="BQ297" s="108"/>
      <c r="BR297" s="108"/>
      <c r="BS297" s="108"/>
    </row>
    <row r="298" spans="1:71">
      <c r="A298" s="108"/>
      <c r="B298" s="108"/>
      <c r="C298" s="108"/>
      <c r="D298" s="108"/>
      <c r="E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08"/>
      <c r="BP298" s="108"/>
      <c r="BQ298" s="108"/>
      <c r="BR298" s="108"/>
      <c r="BS298" s="108"/>
    </row>
    <row r="299" spans="1:71">
      <c r="A299" s="108"/>
      <c r="B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108"/>
      <c r="BR299" s="108"/>
      <c r="BS299" s="108"/>
    </row>
    <row r="300" spans="1:71">
      <c r="A300" s="108"/>
      <c r="B300" s="108"/>
      <c r="C300" s="108"/>
      <c r="D300" s="108"/>
      <c r="E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  <c r="BC300" s="108"/>
      <c r="BD300" s="108"/>
      <c r="BE300" s="108"/>
      <c r="BF300" s="108"/>
      <c r="BG300" s="108"/>
      <c r="BH300" s="108"/>
      <c r="BI300" s="108"/>
      <c r="BJ300" s="108"/>
      <c r="BK300" s="108"/>
      <c r="BL300" s="108"/>
      <c r="BM300" s="108"/>
      <c r="BN300" s="108"/>
      <c r="BO300" s="108"/>
      <c r="BP300" s="108"/>
      <c r="BQ300" s="108"/>
      <c r="BR300" s="108"/>
      <c r="BS300" s="108"/>
    </row>
    <row r="301" spans="1:71">
      <c r="A301" s="108"/>
      <c r="B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  <c r="BI301" s="108"/>
      <c r="BJ301" s="108"/>
      <c r="BK301" s="108"/>
      <c r="BL301" s="108"/>
      <c r="BM301" s="108"/>
      <c r="BN301" s="108"/>
      <c r="BO301" s="108"/>
      <c r="BP301" s="108"/>
      <c r="BQ301" s="108"/>
      <c r="BR301" s="108"/>
      <c r="BS301" s="108"/>
    </row>
    <row r="302" spans="1:71">
      <c r="A302" s="108"/>
      <c r="B302" s="108"/>
      <c r="C302" s="108"/>
      <c r="D302" s="108"/>
      <c r="E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  <c r="BI302" s="108"/>
      <c r="BJ302" s="108"/>
      <c r="BK302" s="108"/>
      <c r="BL302" s="108"/>
      <c r="BM302" s="108"/>
      <c r="BN302" s="108"/>
      <c r="BO302" s="108"/>
      <c r="BP302" s="108"/>
      <c r="BQ302" s="108"/>
      <c r="BR302" s="108"/>
      <c r="BS302" s="108"/>
    </row>
    <row r="303" spans="1:71">
      <c r="A303" s="108"/>
      <c r="B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  <c r="BC303" s="108"/>
      <c r="BD303" s="108"/>
      <c r="BE303" s="108"/>
      <c r="BF303" s="108"/>
      <c r="BG303" s="108"/>
      <c r="BH303" s="108"/>
      <c r="BI303" s="108"/>
      <c r="BJ303" s="108"/>
      <c r="BK303" s="108"/>
      <c r="BL303" s="108"/>
      <c r="BM303" s="108"/>
      <c r="BN303" s="108"/>
      <c r="BO303" s="108"/>
      <c r="BP303" s="108"/>
      <c r="BQ303" s="108"/>
      <c r="BR303" s="108"/>
      <c r="BS303" s="108"/>
    </row>
    <row r="304" spans="1:71">
      <c r="A304" s="108"/>
      <c r="B304" s="108"/>
      <c r="C304" s="108"/>
      <c r="D304" s="108"/>
      <c r="E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  <c r="BC304" s="108"/>
      <c r="BD304" s="108"/>
      <c r="BE304" s="108"/>
      <c r="BF304" s="108"/>
      <c r="BG304" s="108"/>
      <c r="BH304" s="108"/>
      <c r="BI304" s="108"/>
      <c r="BJ304" s="108"/>
      <c r="BK304" s="108"/>
      <c r="BL304" s="108"/>
      <c r="BM304" s="108"/>
      <c r="BN304" s="108"/>
      <c r="BO304" s="108"/>
      <c r="BP304" s="108"/>
      <c r="BQ304" s="108"/>
      <c r="BR304" s="108"/>
      <c r="BS304" s="108"/>
    </row>
    <row r="305" spans="1:71">
      <c r="A305" s="108"/>
      <c r="B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8"/>
      <c r="BB305" s="108"/>
      <c r="BC305" s="108"/>
      <c r="BD305" s="108"/>
      <c r="BE305" s="108"/>
      <c r="BF305" s="108"/>
      <c r="BG305" s="108"/>
      <c r="BH305" s="108"/>
      <c r="BI305" s="108"/>
      <c r="BJ305" s="108"/>
      <c r="BK305" s="108"/>
      <c r="BL305" s="108"/>
      <c r="BM305" s="108"/>
      <c r="BN305" s="108"/>
      <c r="BO305" s="108"/>
      <c r="BP305" s="108"/>
      <c r="BQ305" s="108"/>
      <c r="BR305" s="108"/>
      <c r="BS305" s="108"/>
    </row>
    <row r="306" spans="1:71">
      <c r="A306" s="108"/>
      <c r="B306" s="108"/>
      <c r="C306" s="108"/>
      <c r="D306" s="108"/>
      <c r="E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8"/>
      <c r="BB306" s="108"/>
      <c r="BC306" s="108"/>
      <c r="BD306" s="108"/>
      <c r="BE306" s="108"/>
      <c r="BF306" s="108"/>
      <c r="BG306" s="108"/>
      <c r="BH306" s="108"/>
      <c r="BI306" s="108"/>
      <c r="BJ306" s="108"/>
      <c r="BK306" s="108"/>
      <c r="BL306" s="108"/>
      <c r="BM306" s="108"/>
      <c r="BN306" s="108"/>
      <c r="BO306" s="108"/>
      <c r="BP306" s="108"/>
      <c r="BQ306" s="108"/>
      <c r="BR306" s="108"/>
      <c r="BS306" s="108"/>
    </row>
    <row r="307" spans="1:71">
      <c r="A307" s="108"/>
      <c r="B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8"/>
      <c r="BB307" s="108"/>
      <c r="BC307" s="108"/>
      <c r="BD307" s="108"/>
      <c r="BE307" s="108"/>
      <c r="BF307" s="108"/>
      <c r="BG307" s="108"/>
      <c r="BH307" s="108"/>
      <c r="BI307" s="108"/>
      <c r="BJ307" s="108"/>
      <c r="BK307" s="108"/>
      <c r="BL307" s="108"/>
      <c r="BM307" s="108"/>
      <c r="BN307" s="108"/>
      <c r="BO307" s="108"/>
      <c r="BP307" s="108"/>
      <c r="BQ307" s="108"/>
      <c r="BR307" s="108"/>
      <c r="BS307" s="108"/>
    </row>
    <row r="308" spans="1:71">
      <c r="A308" s="108"/>
      <c r="B308" s="108"/>
      <c r="C308" s="108"/>
      <c r="D308" s="108"/>
      <c r="E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</row>
    <row r="309" spans="1:71">
      <c r="A309" s="108"/>
      <c r="B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8"/>
      <c r="BB309" s="108"/>
      <c r="BC309" s="108"/>
      <c r="BD309" s="108"/>
      <c r="BE309" s="108"/>
      <c r="BF309" s="108"/>
      <c r="BG309" s="108"/>
      <c r="BH309" s="108"/>
      <c r="BI309" s="108"/>
      <c r="BJ309" s="108"/>
      <c r="BK309" s="108"/>
      <c r="BL309" s="108"/>
      <c r="BM309" s="108"/>
      <c r="BN309" s="108"/>
      <c r="BO309" s="108"/>
      <c r="BP309" s="108"/>
      <c r="BQ309" s="108"/>
      <c r="BR309" s="108"/>
      <c r="BS309" s="108"/>
    </row>
    <row r="310" spans="1:71">
      <c r="A310" s="108"/>
      <c r="B310" s="108"/>
      <c r="C310" s="108"/>
      <c r="D310" s="108"/>
      <c r="E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8"/>
      <c r="BB310" s="108"/>
      <c r="BC310" s="108"/>
      <c r="BD310" s="108"/>
      <c r="BE310" s="108"/>
      <c r="BF310" s="108"/>
      <c r="BG310" s="108"/>
      <c r="BH310" s="108"/>
      <c r="BI310" s="108"/>
      <c r="BJ310" s="108"/>
      <c r="BK310" s="108"/>
      <c r="BL310" s="108"/>
      <c r="BM310" s="108"/>
      <c r="BN310" s="108"/>
      <c r="BO310" s="108"/>
      <c r="BP310" s="108"/>
      <c r="BQ310" s="108"/>
      <c r="BR310" s="108"/>
      <c r="BS310" s="108"/>
    </row>
    <row r="311" spans="1:71">
      <c r="A311" s="108"/>
      <c r="B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  <c r="BI311" s="108"/>
      <c r="BJ311" s="108"/>
      <c r="BK311" s="108"/>
      <c r="BL311" s="108"/>
      <c r="BM311" s="108"/>
      <c r="BN311" s="108"/>
      <c r="BO311" s="108"/>
      <c r="BP311" s="108"/>
      <c r="BQ311" s="108"/>
      <c r="BR311" s="108"/>
      <c r="BS311" s="108"/>
    </row>
    <row r="312" spans="1:71">
      <c r="A312" s="108"/>
      <c r="B312" s="108"/>
      <c r="C312" s="108"/>
      <c r="D312" s="108"/>
      <c r="E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8"/>
      <c r="BB312" s="108"/>
      <c r="BC312" s="108"/>
      <c r="BD312" s="108"/>
      <c r="BE312" s="108"/>
      <c r="BF312" s="108"/>
      <c r="BG312" s="108"/>
      <c r="BH312" s="108"/>
      <c r="BI312" s="108"/>
      <c r="BJ312" s="108"/>
      <c r="BK312" s="108"/>
      <c r="BL312" s="108"/>
      <c r="BM312" s="108"/>
      <c r="BN312" s="108"/>
      <c r="BO312" s="108"/>
      <c r="BP312" s="108"/>
      <c r="BQ312" s="108"/>
      <c r="BR312" s="108"/>
      <c r="BS312" s="108"/>
    </row>
    <row r="313" spans="1:71">
      <c r="A313" s="108"/>
      <c r="B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  <c r="BI313" s="108"/>
      <c r="BJ313" s="108"/>
      <c r="BK313" s="108"/>
      <c r="BL313" s="108"/>
      <c r="BM313" s="108"/>
      <c r="BN313" s="108"/>
      <c r="BO313" s="108"/>
      <c r="BP313" s="108"/>
      <c r="BQ313" s="108"/>
      <c r="BR313" s="108"/>
      <c r="BS313" s="108"/>
    </row>
    <row r="314" spans="1:71">
      <c r="A314" s="108"/>
      <c r="B314" s="108"/>
      <c r="C314" s="108"/>
      <c r="D314" s="108"/>
      <c r="E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08"/>
      <c r="BP314" s="108"/>
      <c r="BQ314" s="108"/>
      <c r="BR314" s="108"/>
      <c r="BS314" s="108"/>
    </row>
    <row r="315" spans="1:71">
      <c r="A315" s="108"/>
      <c r="B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  <c r="BI315" s="108"/>
      <c r="BJ315" s="108"/>
      <c r="BK315" s="108"/>
      <c r="BL315" s="108"/>
      <c r="BM315" s="108"/>
      <c r="BN315" s="108"/>
      <c r="BO315" s="108"/>
      <c r="BP315" s="108"/>
      <c r="BQ315" s="108"/>
      <c r="BR315" s="108"/>
      <c r="BS315" s="108"/>
    </row>
    <row r="316" spans="1:71">
      <c r="A316" s="108"/>
      <c r="B316" s="108"/>
      <c r="C316" s="108"/>
      <c r="D316" s="108"/>
      <c r="E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8"/>
      <c r="BB316" s="108"/>
      <c r="BC316" s="108"/>
      <c r="BD316" s="108"/>
      <c r="BE316" s="108"/>
      <c r="BF316" s="108"/>
      <c r="BG316" s="108"/>
      <c r="BH316" s="108"/>
      <c r="BI316" s="108"/>
      <c r="BJ316" s="108"/>
      <c r="BK316" s="108"/>
      <c r="BL316" s="108"/>
      <c r="BM316" s="108"/>
      <c r="BN316" s="108"/>
      <c r="BO316" s="108"/>
      <c r="BP316" s="108"/>
      <c r="BQ316" s="108"/>
      <c r="BR316" s="108"/>
      <c r="BS316" s="108"/>
    </row>
    <row r="317" spans="1:71">
      <c r="A317" s="108"/>
      <c r="B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08"/>
      <c r="BP317" s="108"/>
      <c r="BQ317" s="108"/>
      <c r="BR317" s="108"/>
      <c r="BS317" s="108"/>
    </row>
    <row r="318" spans="1:71">
      <c r="A318" s="108"/>
      <c r="B318" s="108"/>
      <c r="C318" s="108"/>
      <c r="D318" s="108"/>
      <c r="E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8"/>
      <c r="BB318" s="108"/>
      <c r="BC318" s="108"/>
      <c r="BD318" s="108"/>
      <c r="BE318" s="108"/>
      <c r="BF318" s="108"/>
      <c r="BG318" s="108"/>
      <c r="BH318" s="108"/>
      <c r="BI318" s="108"/>
      <c r="BJ318" s="108"/>
      <c r="BK318" s="108"/>
      <c r="BL318" s="108"/>
      <c r="BM318" s="108"/>
      <c r="BN318" s="108"/>
      <c r="BO318" s="108"/>
      <c r="BP318" s="108"/>
      <c r="BQ318" s="108"/>
      <c r="BR318" s="108"/>
      <c r="BS318" s="108"/>
    </row>
    <row r="319" spans="1:71">
      <c r="A319" s="108"/>
      <c r="B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  <c r="BI319" s="108"/>
      <c r="BJ319" s="108"/>
      <c r="BK319" s="108"/>
      <c r="BL319" s="108"/>
      <c r="BM319" s="108"/>
      <c r="BN319" s="108"/>
      <c r="BO319" s="108"/>
      <c r="BP319" s="108"/>
      <c r="BQ319" s="108"/>
      <c r="BR319" s="108"/>
      <c r="BS319" s="108"/>
    </row>
    <row r="320" spans="1:71">
      <c r="A320" s="108"/>
      <c r="B320" s="108"/>
      <c r="C320" s="108"/>
      <c r="D320" s="108"/>
      <c r="E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8"/>
      <c r="BB320" s="108"/>
      <c r="BC320" s="108"/>
      <c r="BD320" s="108"/>
      <c r="BE320" s="108"/>
      <c r="BF320" s="108"/>
      <c r="BG320" s="108"/>
      <c r="BH320" s="108"/>
      <c r="BI320" s="108"/>
      <c r="BJ320" s="108"/>
      <c r="BK320" s="108"/>
      <c r="BL320" s="108"/>
      <c r="BM320" s="108"/>
      <c r="BN320" s="108"/>
      <c r="BO320" s="108"/>
      <c r="BP320" s="108"/>
      <c r="BQ320" s="108"/>
      <c r="BR320" s="108"/>
      <c r="BS320" s="108"/>
    </row>
    <row r="321" spans="1:71">
      <c r="A321" s="108"/>
      <c r="B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  <c r="BC321" s="108"/>
      <c r="BD321" s="108"/>
      <c r="BE321" s="108"/>
      <c r="BF321" s="108"/>
      <c r="BG321" s="108"/>
      <c r="BH321" s="108"/>
      <c r="BI321" s="108"/>
      <c r="BJ321" s="108"/>
      <c r="BK321" s="108"/>
      <c r="BL321" s="108"/>
      <c r="BM321" s="108"/>
      <c r="BN321" s="108"/>
      <c r="BO321" s="108"/>
      <c r="BP321" s="108"/>
      <c r="BQ321" s="108"/>
      <c r="BR321" s="108"/>
      <c r="BS321" s="108"/>
    </row>
    <row r="322" spans="1:71">
      <c r="A322" s="108"/>
      <c r="B322" s="108"/>
      <c r="C322" s="108"/>
      <c r="D322" s="108"/>
      <c r="E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8"/>
      <c r="BB322" s="108"/>
      <c r="BC322" s="108"/>
      <c r="BD322" s="108"/>
      <c r="BE322" s="108"/>
      <c r="BF322" s="108"/>
      <c r="BG322" s="108"/>
      <c r="BH322" s="108"/>
      <c r="BI322" s="108"/>
      <c r="BJ322" s="108"/>
      <c r="BK322" s="108"/>
      <c r="BL322" s="108"/>
      <c r="BM322" s="108"/>
      <c r="BN322" s="108"/>
      <c r="BO322" s="108"/>
      <c r="BP322" s="108"/>
      <c r="BQ322" s="108"/>
      <c r="BR322" s="108"/>
      <c r="BS322" s="108"/>
    </row>
    <row r="323" spans="1:71">
      <c r="A323" s="108"/>
      <c r="B323" s="108"/>
      <c r="AP323" s="108"/>
      <c r="AQ323" s="108"/>
      <c r="AR323" s="108"/>
      <c r="AS323" s="108"/>
      <c r="AT323" s="108"/>
      <c r="AU323" s="108"/>
      <c r="AV323" s="108"/>
      <c r="AW323" s="108"/>
      <c r="AX323" s="108"/>
      <c r="AY323" s="108"/>
      <c r="AZ323" s="108"/>
      <c r="BA323" s="108"/>
      <c r="BB323" s="108"/>
      <c r="BC323" s="108"/>
      <c r="BD323" s="108"/>
      <c r="BE323" s="108"/>
      <c r="BF323" s="108"/>
      <c r="BG323" s="108"/>
      <c r="BH323" s="108"/>
      <c r="BI323" s="108"/>
      <c r="BJ323" s="108"/>
      <c r="BK323" s="108"/>
      <c r="BL323" s="108"/>
      <c r="BM323" s="108"/>
      <c r="BN323" s="108"/>
      <c r="BO323" s="108"/>
      <c r="BP323" s="108"/>
      <c r="BQ323" s="108"/>
      <c r="BR323" s="108"/>
      <c r="BS323" s="108"/>
    </row>
    <row r="324" spans="1:71">
      <c r="A324" s="108"/>
      <c r="B324" s="108"/>
      <c r="C324" s="108"/>
      <c r="D324" s="108"/>
      <c r="E324" s="108"/>
      <c r="AP324" s="108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108"/>
      <c r="BB324" s="108"/>
      <c r="BC324" s="108"/>
      <c r="BD324" s="108"/>
      <c r="BE324" s="108"/>
      <c r="BF324" s="108"/>
      <c r="BG324" s="108"/>
      <c r="BH324" s="108"/>
      <c r="BI324" s="108"/>
      <c r="BJ324" s="108"/>
      <c r="BK324" s="108"/>
      <c r="BL324" s="108"/>
      <c r="BM324" s="108"/>
      <c r="BN324" s="108"/>
      <c r="BO324" s="108"/>
      <c r="BP324" s="108"/>
      <c r="BQ324" s="108"/>
      <c r="BR324" s="108"/>
      <c r="BS324" s="108"/>
    </row>
    <row r="325" spans="1:71">
      <c r="A325" s="108"/>
      <c r="B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  <c r="BI325" s="108"/>
      <c r="BJ325" s="108"/>
      <c r="BK325" s="108"/>
      <c r="BL325" s="108"/>
      <c r="BM325" s="108"/>
      <c r="BN325" s="108"/>
      <c r="BO325" s="108"/>
      <c r="BP325" s="108"/>
      <c r="BQ325" s="108"/>
      <c r="BR325" s="108"/>
      <c r="BS325" s="108"/>
    </row>
    <row r="326" spans="1:71">
      <c r="A326" s="108"/>
      <c r="B326" s="108"/>
      <c r="C326" s="108"/>
      <c r="D326" s="108"/>
      <c r="E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8"/>
      <c r="BB326" s="108"/>
      <c r="BC326" s="108"/>
      <c r="BD326" s="108"/>
      <c r="BE326" s="108"/>
      <c r="BF326" s="108"/>
      <c r="BG326" s="108"/>
      <c r="BH326" s="108"/>
      <c r="BI326" s="108"/>
      <c r="BJ326" s="108"/>
      <c r="BK326" s="108"/>
      <c r="BL326" s="108"/>
      <c r="BM326" s="108"/>
      <c r="BN326" s="108"/>
      <c r="BO326" s="108"/>
      <c r="BP326" s="108"/>
      <c r="BQ326" s="108"/>
      <c r="BR326" s="108"/>
      <c r="BS326" s="108"/>
    </row>
    <row r="327" spans="1:71">
      <c r="A327" s="108"/>
      <c r="B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8"/>
      <c r="BB327" s="108"/>
      <c r="BC327" s="108"/>
      <c r="BD327" s="108"/>
      <c r="BE327" s="108"/>
      <c r="BF327" s="108"/>
      <c r="BG327" s="108"/>
      <c r="BH327" s="108"/>
      <c r="BI327" s="108"/>
      <c r="BJ327" s="108"/>
      <c r="BK327" s="108"/>
      <c r="BL327" s="108"/>
      <c r="BM327" s="108"/>
      <c r="BN327" s="108"/>
      <c r="BO327" s="108"/>
      <c r="BP327" s="108"/>
      <c r="BQ327" s="108"/>
      <c r="BR327" s="108"/>
      <c r="BS327" s="108"/>
    </row>
    <row r="328" spans="1:71">
      <c r="A328" s="108"/>
      <c r="B328" s="108"/>
      <c r="C328" s="108"/>
      <c r="D328" s="108"/>
      <c r="E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8"/>
      <c r="BB328" s="108"/>
      <c r="BC328" s="108"/>
      <c r="BD328" s="108"/>
      <c r="BE328" s="108"/>
      <c r="BF328" s="108"/>
      <c r="BG328" s="108"/>
      <c r="BH328" s="108"/>
      <c r="BI328" s="108"/>
      <c r="BJ328" s="108"/>
      <c r="BK328" s="108"/>
      <c r="BL328" s="108"/>
      <c r="BM328" s="108"/>
      <c r="BN328" s="108"/>
      <c r="BO328" s="108"/>
      <c r="BP328" s="108"/>
      <c r="BQ328" s="108"/>
      <c r="BR328" s="108"/>
      <c r="BS328" s="108"/>
    </row>
    <row r="329" spans="1:71">
      <c r="A329" s="108"/>
      <c r="B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8"/>
      <c r="BB329" s="108"/>
      <c r="BC329" s="108"/>
      <c r="BD329" s="108"/>
      <c r="BE329" s="108"/>
      <c r="BF329" s="108"/>
      <c r="BG329" s="108"/>
      <c r="BH329" s="108"/>
      <c r="BI329" s="108"/>
      <c r="BJ329" s="108"/>
      <c r="BK329" s="108"/>
      <c r="BL329" s="108"/>
      <c r="BM329" s="108"/>
      <c r="BN329" s="108"/>
      <c r="BO329" s="108"/>
      <c r="BP329" s="108"/>
      <c r="BQ329" s="108"/>
      <c r="BR329" s="108"/>
      <c r="BS329" s="108"/>
    </row>
    <row r="330" spans="1:71">
      <c r="A330" s="108"/>
      <c r="B330" s="108"/>
      <c r="C330" s="108"/>
      <c r="D330" s="108"/>
      <c r="E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8"/>
      <c r="BC330" s="108"/>
      <c r="BD330" s="108"/>
      <c r="BE330" s="108"/>
      <c r="BF330" s="108"/>
      <c r="BG330" s="108"/>
      <c r="BH330" s="108"/>
      <c r="BI330" s="108"/>
      <c r="BJ330" s="108"/>
      <c r="BK330" s="108"/>
      <c r="BL330" s="108"/>
      <c r="BM330" s="108"/>
      <c r="BN330" s="108"/>
      <c r="BO330" s="108"/>
      <c r="BP330" s="108"/>
      <c r="BQ330" s="108"/>
      <c r="BR330" s="108"/>
      <c r="BS330" s="108"/>
    </row>
    <row r="331" spans="1:71">
      <c r="A331" s="108"/>
      <c r="B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  <c r="BC331" s="108"/>
      <c r="BD331" s="108"/>
      <c r="BE331" s="108"/>
      <c r="BF331" s="108"/>
      <c r="BG331" s="108"/>
      <c r="BH331" s="108"/>
      <c r="BI331" s="108"/>
      <c r="BJ331" s="108"/>
      <c r="BK331" s="108"/>
      <c r="BL331" s="108"/>
      <c r="BM331" s="108"/>
      <c r="BN331" s="108"/>
      <c r="BO331" s="108"/>
      <c r="BP331" s="108"/>
      <c r="BQ331" s="108"/>
      <c r="BR331" s="108"/>
      <c r="BS331" s="108"/>
    </row>
    <row r="332" spans="1:71">
      <c r="A332" s="108"/>
      <c r="B332" s="108"/>
      <c r="C332" s="108"/>
      <c r="D332" s="108"/>
      <c r="E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  <c r="BE332" s="108"/>
      <c r="BF332" s="108"/>
      <c r="BG332" s="108"/>
      <c r="BH332" s="108"/>
      <c r="BI332" s="108"/>
      <c r="BJ332" s="108"/>
      <c r="BK332" s="108"/>
      <c r="BL332" s="108"/>
      <c r="BM332" s="108"/>
      <c r="BN332" s="108"/>
      <c r="BO332" s="108"/>
      <c r="BP332" s="108"/>
      <c r="BQ332" s="108"/>
      <c r="BR332" s="108"/>
      <c r="BS332" s="108"/>
    </row>
    <row r="333" spans="1:71">
      <c r="A333" s="108"/>
      <c r="B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108"/>
      <c r="BR333" s="108"/>
      <c r="BS333" s="108"/>
    </row>
    <row r="334" spans="1:71">
      <c r="A334" s="108"/>
      <c r="B334" s="108"/>
      <c r="C334" s="108"/>
      <c r="D334" s="108"/>
      <c r="E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  <c r="BI334" s="108"/>
      <c r="BJ334" s="108"/>
      <c r="BK334" s="108"/>
      <c r="BL334" s="108"/>
      <c r="BM334" s="108"/>
      <c r="BN334" s="108"/>
      <c r="BO334" s="108"/>
      <c r="BP334" s="108"/>
      <c r="BQ334" s="108"/>
      <c r="BR334" s="108"/>
      <c r="BS334" s="108"/>
    </row>
    <row r="335" spans="1:71">
      <c r="A335" s="108"/>
      <c r="B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  <c r="BI335" s="108"/>
      <c r="BJ335" s="108"/>
      <c r="BK335" s="108"/>
      <c r="BL335" s="108"/>
      <c r="BM335" s="108"/>
      <c r="BN335" s="108"/>
      <c r="BO335" s="108"/>
      <c r="BP335" s="108"/>
      <c r="BQ335" s="108"/>
      <c r="BR335" s="108"/>
      <c r="BS335" s="108"/>
    </row>
    <row r="336" spans="1:71">
      <c r="A336" s="108"/>
      <c r="B336" s="108"/>
      <c r="C336" s="108"/>
      <c r="D336" s="108"/>
      <c r="E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  <c r="BC336" s="108"/>
      <c r="BD336" s="108"/>
      <c r="BE336" s="108"/>
      <c r="BF336" s="108"/>
      <c r="BG336" s="108"/>
      <c r="BH336" s="108"/>
      <c r="BI336" s="108"/>
      <c r="BJ336" s="108"/>
      <c r="BK336" s="108"/>
      <c r="BL336" s="108"/>
      <c r="BM336" s="108"/>
      <c r="BN336" s="108"/>
      <c r="BO336" s="108"/>
      <c r="BP336" s="108"/>
      <c r="BQ336" s="108"/>
      <c r="BR336" s="108"/>
      <c r="BS336" s="108"/>
    </row>
    <row r="337" spans="1:71">
      <c r="A337" s="108"/>
      <c r="B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  <c r="BE337" s="108"/>
      <c r="BF337" s="108"/>
      <c r="BG337" s="108"/>
      <c r="BH337" s="108"/>
      <c r="BI337" s="108"/>
      <c r="BJ337" s="108"/>
      <c r="BK337" s="108"/>
      <c r="BL337" s="108"/>
      <c r="BM337" s="108"/>
      <c r="BN337" s="108"/>
      <c r="BO337" s="108"/>
      <c r="BP337" s="108"/>
      <c r="BQ337" s="108"/>
      <c r="BR337" s="108"/>
      <c r="BS337" s="108"/>
    </row>
    <row r="338" spans="1:71">
      <c r="A338" s="108"/>
      <c r="B338" s="108"/>
      <c r="C338" s="108"/>
      <c r="D338" s="108"/>
      <c r="E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8"/>
      <c r="BB338" s="108"/>
      <c r="BC338" s="108"/>
      <c r="BD338" s="108"/>
      <c r="BE338" s="108"/>
      <c r="BF338" s="108"/>
      <c r="BG338" s="108"/>
      <c r="BH338" s="108"/>
      <c r="BI338" s="108"/>
      <c r="BJ338" s="108"/>
      <c r="BK338" s="108"/>
      <c r="BL338" s="108"/>
      <c r="BM338" s="108"/>
      <c r="BN338" s="108"/>
      <c r="BO338" s="108"/>
      <c r="BP338" s="108"/>
      <c r="BQ338" s="108"/>
      <c r="BR338" s="108"/>
      <c r="BS338" s="108"/>
    </row>
    <row r="339" spans="1:71">
      <c r="A339" s="108"/>
      <c r="B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8"/>
      <c r="BB339" s="108"/>
      <c r="BC339" s="108"/>
      <c r="BD339" s="108"/>
      <c r="BE339" s="108"/>
      <c r="BF339" s="108"/>
      <c r="BG339" s="108"/>
      <c r="BH339" s="108"/>
      <c r="BI339" s="108"/>
      <c r="BJ339" s="108"/>
      <c r="BK339" s="108"/>
      <c r="BL339" s="108"/>
      <c r="BM339" s="108"/>
      <c r="BN339" s="108"/>
      <c r="BO339" s="108"/>
      <c r="BP339" s="108"/>
      <c r="BQ339" s="108"/>
      <c r="BR339" s="108"/>
      <c r="BS339" s="108"/>
    </row>
    <row r="340" spans="1:71">
      <c r="A340" s="108"/>
      <c r="B340" s="108"/>
      <c r="C340" s="108"/>
      <c r="D340" s="108"/>
      <c r="E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8"/>
      <c r="BB340" s="108"/>
      <c r="BC340" s="108"/>
      <c r="BD340" s="108"/>
      <c r="BE340" s="108"/>
      <c r="BF340" s="108"/>
      <c r="BG340" s="108"/>
      <c r="BH340" s="108"/>
      <c r="BI340" s="108"/>
      <c r="BJ340" s="108"/>
      <c r="BK340" s="108"/>
      <c r="BL340" s="108"/>
      <c r="BM340" s="108"/>
      <c r="BN340" s="108"/>
      <c r="BO340" s="108"/>
      <c r="BP340" s="108"/>
      <c r="BQ340" s="108"/>
      <c r="BR340" s="108"/>
      <c r="BS340" s="108"/>
    </row>
    <row r="341" spans="1:71">
      <c r="A341" s="108"/>
      <c r="B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108"/>
      <c r="BR341" s="108"/>
      <c r="BS341" s="108"/>
    </row>
    <row r="342" spans="1:71">
      <c r="A342" s="108"/>
      <c r="B342" s="108"/>
      <c r="C342" s="108"/>
      <c r="D342" s="108"/>
      <c r="E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  <c r="BC342" s="108"/>
      <c r="BD342" s="108"/>
      <c r="BE342" s="108"/>
      <c r="BF342" s="108"/>
      <c r="BG342" s="108"/>
      <c r="BH342" s="108"/>
      <c r="BI342" s="108"/>
      <c r="BJ342" s="108"/>
      <c r="BK342" s="108"/>
      <c r="BL342" s="108"/>
      <c r="BM342" s="108"/>
      <c r="BN342" s="108"/>
      <c r="BO342" s="108"/>
      <c r="BP342" s="108"/>
      <c r="BQ342" s="108"/>
      <c r="BR342" s="108"/>
      <c r="BS342" s="108"/>
    </row>
    <row r="343" spans="1:71">
      <c r="A343" s="108"/>
      <c r="B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  <c r="BI343" s="108"/>
      <c r="BJ343" s="108"/>
      <c r="BK343" s="108"/>
      <c r="BL343" s="108"/>
      <c r="BM343" s="108"/>
      <c r="BN343" s="108"/>
      <c r="BO343" s="108"/>
      <c r="BP343" s="108"/>
      <c r="BQ343" s="108"/>
      <c r="BR343" s="108"/>
      <c r="BS343" s="108"/>
    </row>
    <row r="344" spans="1:71">
      <c r="A344" s="108"/>
      <c r="B344" s="108"/>
      <c r="C344" s="108"/>
      <c r="D344" s="108"/>
      <c r="E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  <c r="BC344" s="108"/>
      <c r="BD344" s="108"/>
      <c r="BE344" s="108"/>
      <c r="BF344" s="108"/>
      <c r="BG344" s="108"/>
      <c r="BH344" s="108"/>
      <c r="BI344" s="108"/>
      <c r="BJ344" s="108"/>
      <c r="BK344" s="108"/>
      <c r="BL344" s="108"/>
      <c r="BM344" s="108"/>
      <c r="BN344" s="108"/>
      <c r="BO344" s="108"/>
      <c r="BP344" s="108"/>
      <c r="BQ344" s="108"/>
      <c r="BR344" s="108"/>
      <c r="BS344" s="108"/>
    </row>
    <row r="345" spans="1:71">
      <c r="A345" s="108"/>
      <c r="B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8"/>
      <c r="BB345" s="108"/>
      <c r="BC345" s="108"/>
      <c r="BD345" s="108"/>
      <c r="BE345" s="108"/>
      <c r="BF345" s="108"/>
      <c r="BG345" s="108"/>
      <c r="BH345" s="108"/>
      <c r="BI345" s="108"/>
      <c r="BJ345" s="108"/>
      <c r="BK345" s="108"/>
      <c r="BL345" s="108"/>
      <c r="BM345" s="108"/>
      <c r="BN345" s="108"/>
      <c r="BO345" s="108"/>
      <c r="BP345" s="108"/>
      <c r="BQ345" s="108"/>
      <c r="BR345" s="108"/>
      <c r="BS345" s="108"/>
    </row>
    <row r="346" spans="1:71">
      <c r="A346" s="108"/>
      <c r="B346" s="108"/>
      <c r="C346" s="108"/>
      <c r="D346" s="108"/>
      <c r="E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8"/>
      <c r="BB346" s="108"/>
      <c r="BC346" s="108"/>
      <c r="BD346" s="108"/>
      <c r="BE346" s="108"/>
      <c r="BF346" s="108"/>
      <c r="BG346" s="108"/>
      <c r="BH346" s="108"/>
      <c r="BI346" s="108"/>
      <c r="BJ346" s="108"/>
      <c r="BK346" s="108"/>
      <c r="BL346" s="108"/>
      <c r="BM346" s="108"/>
      <c r="BN346" s="108"/>
      <c r="BO346" s="108"/>
      <c r="BP346" s="108"/>
      <c r="BQ346" s="108"/>
      <c r="BR346" s="108"/>
      <c r="BS346" s="108"/>
    </row>
    <row r="347" spans="1:71">
      <c r="A347" s="108"/>
      <c r="B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8"/>
      <c r="BB347" s="108"/>
      <c r="BC347" s="108"/>
      <c r="BD347" s="108"/>
      <c r="BE347" s="108"/>
      <c r="BF347" s="108"/>
      <c r="BG347" s="108"/>
      <c r="BH347" s="108"/>
      <c r="BI347" s="108"/>
      <c r="BJ347" s="108"/>
      <c r="BK347" s="108"/>
      <c r="BL347" s="108"/>
      <c r="BM347" s="108"/>
      <c r="BN347" s="108"/>
      <c r="BO347" s="108"/>
      <c r="BP347" s="108"/>
      <c r="BQ347" s="108"/>
      <c r="BR347" s="108"/>
      <c r="BS347" s="108"/>
    </row>
    <row r="348" spans="1:71">
      <c r="A348" s="108"/>
      <c r="B348" s="108"/>
      <c r="C348" s="108"/>
      <c r="D348" s="108"/>
      <c r="E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</row>
    <row r="349" spans="1:71">
      <c r="A349" s="108"/>
      <c r="B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8"/>
      <c r="BB349" s="108"/>
      <c r="BC349" s="108"/>
      <c r="BD349" s="108"/>
      <c r="BE349" s="108"/>
      <c r="BF349" s="108"/>
      <c r="BG349" s="108"/>
      <c r="BH349" s="108"/>
      <c r="BI349" s="108"/>
      <c r="BJ349" s="108"/>
      <c r="BK349" s="108"/>
      <c r="BL349" s="108"/>
      <c r="BM349" s="108"/>
      <c r="BN349" s="108"/>
      <c r="BO349" s="108"/>
      <c r="BP349" s="108"/>
      <c r="BQ349" s="108"/>
      <c r="BR349" s="108"/>
      <c r="BS349" s="108"/>
    </row>
    <row r="350" spans="1:71">
      <c r="A350" s="108"/>
      <c r="B350" s="108"/>
      <c r="AP350" s="108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8"/>
      <c r="BB350" s="108"/>
      <c r="BC350" s="108"/>
      <c r="BD350" s="108"/>
      <c r="BE350" s="108"/>
      <c r="BF350" s="108"/>
      <c r="BG350" s="108"/>
      <c r="BH350" s="108"/>
      <c r="BI350" s="108"/>
      <c r="BJ350" s="108"/>
      <c r="BK350" s="108"/>
      <c r="BL350" s="108"/>
      <c r="BM350" s="108"/>
      <c r="BN350" s="108"/>
      <c r="BO350" s="108"/>
      <c r="BP350" s="108"/>
      <c r="BQ350" s="108"/>
      <c r="BR350" s="108"/>
      <c r="BS350" s="108"/>
    </row>
    <row r="351" spans="1:71">
      <c r="A351" s="108"/>
      <c r="B351" s="108"/>
      <c r="AP351" s="108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108"/>
      <c r="BB351" s="108"/>
      <c r="BC351" s="108"/>
      <c r="BD351" s="108"/>
      <c r="BE351" s="108"/>
      <c r="BF351" s="108"/>
      <c r="BG351" s="108"/>
      <c r="BH351" s="108"/>
      <c r="BI351" s="108"/>
      <c r="BJ351" s="108"/>
      <c r="BK351" s="108"/>
      <c r="BL351" s="108"/>
      <c r="BM351" s="108"/>
      <c r="BN351" s="108"/>
      <c r="BO351" s="108"/>
      <c r="BP351" s="108"/>
      <c r="BQ351" s="108"/>
      <c r="BR351" s="108"/>
      <c r="BS351" s="108"/>
    </row>
    <row r="352" spans="1:71">
      <c r="A352" s="108"/>
      <c r="B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8"/>
      <c r="BB352" s="108"/>
      <c r="BC352" s="108"/>
      <c r="BD352" s="108"/>
      <c r="BE352" s="108"/>
      <c r="BF352" s="108"/>
      <c r="BG352" s="108"/>
      <c r="BH352" s="108"/>
      <c r="BI352" s="108"/>
      <c r="BJ352" s="108"/>
      <c r="BK352" s="108"/>
      <c r="BL352" s="108"/>
      <c r="BM352" s="108"/>
      <c r="BN352" s="108"/>
      <c r="BO352" s="108"/>
      <c r="BP352" s="108"/>
      <c r="BQ352" s="108"/>
      <c r="BR352" s="108"/>
      <c r="BS352" s="108"/>
    </row>
    <row r="353" spans="1:71">
      <c r="A353" s="108"/>
      <c r="B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8"/>
      <c r="BB353" s="108"/>
      <c r="BC353" s="108"/>
      <c r="BD353" s="108"/>
      <c r="BE353" s="108"/>
      <c r="BF353" s="108"/>
      <c r="BG353" s="108"/>
      <c r="BH353" s="108"/>
      <c r="BI353" s="108"/>
      <c r="BJ353" s="108"/>
      <c r="BK353" s="108"/>
      <c r="BL353" s="108"/>
      <c r="BM353" s="108"/>
      <c r="BN353" s="108"/>
      <c r="BO353" s="108"/>
      <c r="BP353" s="108"/>
      <c r="BQ353" s="108"/>
      <c r="BR353" s="108"/>
      <c r="BS353" s="108"/>
    </row>
    <row r="354" spans="1:71">
      <c r="A354" s="108"/>
      <c r="B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8"/>
      <c r="BB354" s="108"/>
      <c r="BC354" s="108"/>
      <c r="BD354" s="108"/>
      <c r="BE354" s="108"/>
      <c r="BF354" s="108"/>
      <c r="BG354" s="108"/>
      <c r="BH354" s="108"/>
      <c r="BI354" s="108"/>
      <c r="BJ354" s="108"/>
      <c r="BK354" s="108"/>
      <c r="BL354" s="108"/>
      <c r="BM354" s="108"/>
      <c r="BN354" s="108"/>
      <c r="BO354" s="108"/>
      <c r="BP354" s="108"/>
      <c r="BQ354" s="108"/>
      <c r="BR354" s="108"/>
      <c r="BS354" s="108"/>
    </row>
    <row r="355" spans="1:71">
      <c r="A355" s="108"/>
      <c r="B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  <c r="BI355" s="108"/>
      <c r="BJ355" s="108"/>
      <c r="BK355" s="108"/>
      <c r="BL355" s="108"/>
      <c r="BM355" s="108"/>
      <c r="BN355" s="108"/>
      <c r="BO355" s="108"/>
      <c r="BP355" s="108"/>
      <c r="BQ355" s="108"/>
      <c r="BR355" s="108"/>
      <c r="BS355" s="108"/>
    </row>
    <row r="356" spans="1:71">
      <c r="A356" s="108"/>
      <c r="B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108"/>
      <c r="BB356" s="108"/>
      <c r="BC356" s="108"/>
      <c r="BD356" s="108"/>
      <c r="BE356" s="108"/>
      <c r="BF356" s="108"/>
      <c r="BG356" s="108"/>
      <c r="BH356" s="108"/>
      <c r="BI356" s="108"/>
      <c r="BJ356" s="108"/>
      <c r="BK356" s="108"/>
      <c r="BL356" s="108"/>
      <c r="BM356" s="108"/>
      <c r="BN356" s="108"/>
      <c r="BO356" s="108"/>
      <c r="BP356" s="108"/>
      <c r="BQ356" s="108"/>
      <c r="BR356" s="108"/>
      <c r="BS356" s="108"/>
    </row>
    <row r="357" spans="1:71">
      <c r="A357" s="108"/>
      <c r="B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8"/>
      <c r="BB357" s="108"/>
      <c r="BC357" s="108"/>
      <c r="BD357" s="108"/>
      <c r="BE357" s="108"/>
      <c r="BF357" s="108"/>
      <c r="BG357" s="108"/>
      <c r="BH357" s="108"/>
      <c r="BI357" s="108"/>
      <c r="BJ357" s="108"/>
      <c r="BK357" s="108"/>
      <c r="BL357" s="108"/>
      <c r="BM357" s="108"/>
      <c r="BN357" s="108"/>
      <c r="BO357" s="108"/>
      <c r="BP357" s="108"/>
      <c r="BQ357" s="108"/>
      <c r="BR357" s="108"/>
      <c r="BS357" s="108"/>
    </row>
    <row r="358" spans="1:71">
      <c r="A358" s="108"/>
      <c r="B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08"/>
      <c r="AZ358" s="108"/>
      <c r="BA358" s="108"/>
      <c r="BB358" s="108"/>
      <c r="BC358" s="108"/>
      <c r="BD358" s="108"/>
      <c r="BE358" s="108"/>
      <c r="BF358" s="108"/>
      <c r="BG358" s="108"/>
      <c r="BH358" s="108"/>
      <c r="BI358" s="108"/>
      <c r="BJ358" s="108"/>
      <c r="BK358" s="108"/>
      <c r="BL358" s="108"/>
      <c r="BM358" s="108"/>
      <c r="BN358" s="108"/>
      <c r="BO358" s="108"/>
      <c r="BP358" s="108"/>
      <c r="BQ358" s="108"/>
      <c r="BR358" s="108"/>
      <c r="BS358" s="108"/>
    </row>
    <row r="359" spans="1:71">
      <c r="A359" s="108"/>
      <c r="B359" s="108"/>
      <c r="AP359" s="108"/>
      <c r="AQ359" s="108"/>
      <c r="AR359" s="108"/>
      <c r="AS359" s="108"/>
      <c r="AT359" s="108"/>
      <c r="AU359" s="108"/>
      <c r="AV359" s="108"/>
      <c r="AW359" s="108"/>
      <c r="AX359" s="108"/>
      <c r="AY359" s="108"/>
      <c r="AZ359" s="108"/>
      <c r="BA359" s="108"/>
      <c r="BB359" s="108"/>
      <c r="BC359" s="108"/>
      <c r="BD359" s="108"/>
      <c r="BE359" s="108"/>
      <c r="BF359" s="108"/>
      <c r="BG359" s="108"/>
      <c r="BH359" s="108"/>
      <c r="BI359" s="108"/>
      <c r="BJ359" s="108"/>
      <c r="BK359" s="108"/>
      <c r="BL359" s="108"/>
      <c r="BM359" s="108"/>
      <c r="BN359" s="108"/>
      <c r="BO359" s="108"/>
      <c r="BP359" s="108"/>
      <c r="BQ359" s="108"/>
      <c r="BR359" s="108"/>
      <c r="BS359" s="108"/>
    </row>
    <row r="360" spans="1:71">
      <c r="A360" s="108"/>
      <c r="B360" s="108"/>
      <c r="AP360" s="108"/>
      <c r="AQ360" s="108"/>
      <c r="AR360" s="108"/>
      <c r="AS360" s="108"/>
      <c r="AT360" s="108"/>
      <c r="AU360" s="108"/>
      <c r="AV360" s="108"/>
      <c r="AW360" s="108"/>
      <c r="AX360" s="108"/>
      <c r="AY360" s="108"/>
      <c r="AZ360" s="108"/>
      <c r="BA360" s="108"/>
      <c r="BB360" s="108"/>
      <c r="BC360" s="108"/>
      <c r="BD360" s="108"/>
      <c r="BE360" s="108"/>
      <c r="BF360" s="108"/>
      <c r="BG360" s="108"/>
      <c r="BH360" s="108"/>
      <c r="BI360" s="108"/>
      <c r="BJ360" s="108"/>
      <c r="BK360" s="108"/>
      <c r="BL360" s="108"/>
      <c r="BM360" s="108"/>
      <c r="BN360" s="108"/>
      <c r="BO360" s="108"/>
      <c r="BP360" s="108"/>
      <c r="BQ360" s="108"/>
      <c r="BR360" s="108"/>
      <c r="BS360" s="108"/>
    </row>
    <row r="361" spans="1:71">
      <c r="A361" s="108"/>
      <c r="B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108"/>
      <c r="BB361" s="108"/>
      <c r="BC361" s="108"/>
      <c r="BD361" s="108"/>
      <c r="BE361" s="108"/>
      <c r="BF361" s="108"/>
      <c r="BG361" s="108"/>
      <c r="BH361" s="108"/>
      <c r="BI361" s="108"/>
      <c r="BJ361" s="108"/>
      <c r="BK361" s="108"/>
      <c r="BL361" s="108"/>
      <c r="BM361" s="108"/>
      <c r="BN361" s="108"/>
      <c r="BO361" s="108"/>
      <c r="BP361" s="108"/>
      <c r="BQ361" s="108"/>
      <c r="BR361" s="108"/>
      <c r="BS361" s="108"/>
    </row>
    <row r="362" spans="1:71">
      <c r="A362" s="108"/>
      <c r="B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  <c r="BI362" s="108"/>
      <c r="BJ362" s="108"/>
      <c r="BK362" s="108"/>
      <c r="BL362" s="108"/>
      <c r="BM362" s="108"/>
      <c r="BN362" s="108"/>
      <c r="BO362" s="108"/>
      <c r="BP362" s="108"/>
      <c r="BQ362" s="108"/>
      <c r="BR362" s="108"/>
      <c r="BS362" s="108"/>
    </row>
    <row r="363" spans="1:71">
      <c r="A363" s="108"/>
      <c r="B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108"/>
      <c r="BB363" s="108"/>
      <c r="BC363" s="108"/>
      <c r="BD363" s="108"/>
      <c r="BE363" s="108"/>
      <c r="BF363" s="108"/>
      <c r="BG363" s="108"/>
      <c r="BH363" s="108"/>
      <c r="BI363" s="108"/>
      <c r="BJ363" s="108"/>
      <c r="BK363" s="108"/>
      <c r="BL363" s="108"/>
      <c r="BM363" s="108"/>
      <c r="BN363" s="108"/>
      <c r="BO363" s="108"/>
      <c r="BP363" s="108"/>
      <c r="BQ363" s="108"/>
      <c r="BR363" s="108"/>
      <c r="BS363" s="108"/>
    </row>
    <row r="364" spans="1:71">
      <c r="A364" s="108"/>
      <c r="B364" s="108"/>
      <c r="AP364" s="108"/>
      <c r="AQ364" s="108"/>
      <c r="AR364" s="108"/>
      <c r="AS364" s="108"/>
      <c r="AT364" s="108"/>
      <c r="AU364" s="108"/>
      <c r="AV364" s="108"/>
      <c r="AW364" s="108"/>
      <c r="AX364" s="108"/>
      <c r="AY364" s="108"/>
      <c r="AZ364" s="108"/>
      <c r="BA364" s="108"/>
      <c r="BB364" s="108"/>
      <c r="BC364" s="108"/>
      <c r="BD364" s="108"/>
      <c r="BE364" s="108"/>
      <c r="BF364" s="108"/>
      <c r="BG364" s="108"/>
      <c r="BH364" s="108"/>
      <c r="BI364" s="108"/>
      <c r="BJ364" s="108"/>
      <c r="BK364" s="108"/>
      <c r="BL364" s="108"/>
      <c r="BM364" s="108"/>
      <c r="BN364" s="108"/>
      <c r="BO364" s="108"/>
      <c r="BP364" s="108"/>
      <c r="BQ364" s="108"/>
      <c r="BR364" s="108"/>
      <c r="BS364" s="108"/>
    </row>
    <row r="365" spans="1:71">
      <c r="A365" s="108"/>
      <c r="B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108"/>
      <c r="BB365" s="108"/>
      <c r="BC365" s="108"/>
      <c r="BD365" s="108"/>
      <c r="BE365" s="108"/>
      <c r="BF365" s="108"/>
      <c r="BG365" s="108"/>
      <c r="BH365" s="108"/>
      <c r="BI365" s="108"/>
      <c r="BJ365" s="108"/>
      <c r="BK365" s="108"/>
      <c r="BL365" s="108"/>
      <c r="BM365" s="108"/>
      <c r="BN365" s="108"/>
      <c r="BO365" s="108"/>
      <c r="BP365" s="108"/>
      <c r="BQ365" s="108"/>
      <c r="BR365" s="108"/>
      <c r="BS365" s="108"/>
    </row>
    <row r="366" spans="1:71">
      <c r="A366" s="108"/>
      <c r="B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8"/>
      <c r="BB366" s="108"/>
      <c r="BC366" s="108"/>
      <c r="BD366" s="108"/>
      <c r="BE366" s="108"/>
      <c r="BF366" s="108"/>
      <c r="BG366" s="108"/>
      <c r="BH366" s="108"/>
      <c r="BI366" s="108"/>
      <c r="BJ366" s="108"/>
      <c r="BK366" s="108"/>
      <c r="BL366" s="108"/>
      <c r="BM366" s="108"/>
      <c r="BN366" s="108"/>
      <c r="BO366" s="108"/>
      <c r="BP366" s="108"/>
      <c r="BQ366" s="108"/>
      <c r="BR366" s="108"/>
      <c r="BS366" s="108"/>
    </row>
    <row r="367" spans="1:71">
      <c r="A367" s="108"/>
      <c r="B367" s="108"/>
      <c r="AP367" s="108"/>
      <c r="AQ367" s="108"/>
      <c r="AR367" s="108"/>
      <c r="AS367" s="108"/>
      <c r="AT367" s="108"/>
      <c r="AU367" s="108"/>
      <c r="AV367" s="108"/>
      <c r="AW367" s="108"/>
      <c r="AX367" s="108"/>
      <c r="AY367" s="108"/>
      <c r="AZ367" s="108"/>
      <c r="BA367" s="108"/>
      <c r="BB367" s="108"/>
      <c r="BC367" s="108"/>
      <c r="BD367" s="108"/>
      <c r="BE367" s="108"/>
      <c r="BF367" s="108"/>
      <c r="BG367" s="108"/>
      <c r="BH367" s="108"/>
      <c r="BI367" s="108"/>
      <c r="BJ367" s="108"/>
      <c r="BK367" s="108"/>
      <c r="BL367" s="108"/>
      <c r="BM367" s="108"/>
      <c r="BN367" s="108"/>
      <c r="BO367" s="108"/>
      <c r="BP367" s="108"/>
      <c r="BQ367" s="108"/>
      <c r="BR367" s="108"/>
      <c r="BS367" s="108"/>
    </row>
    <row r="368" spans="1:71">
      <c r="A368" s="108"/>
      <c r="B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8"/>
      <c r="BB368" s="108"/>
      <c r="BC368" s="108"/>
      <c r="BD368" s="108"/>
      <c r="BE368" s="108"/>
      <c r="BF368" s="108"/>
      <c r="BG368" s="108"/>
      <c r="BH368" s="108"/>
      <c r="BI368" s="108"/>
      <c r="BJ368" s="108"/>
      <c r="BK368" s="108"/>
      <c r="BL368" s="108"/>
      <c r="BM368" s="108"/>
      <c r="BN368" s="108"/>
      <c r="BO368" s="108"/>
      <c r="BP368" s="108"/>
      <c r="BQ368" s="108"/>
      <c r="BR368" s="108"/>
      <c r="BS368" s="108"/>
    </row>
    <row r="369" spans="1:71">
      <c r="A369" s="108"/>
      <c r="B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8"/>
      <c r="BB369" s="108"/>
      <c r="BC369" s="108"/>
      <c r="BD369" s="108"/>
      <c r="BE369" s="108"/>
      <c r="BF369" s="108"/>
      <c r="BG369" s="108"/>
      <c r="BH369" s="108"/>
      <c r="BI369" s="108"/>
      <c r="BJ369" s="108"/>
      <c r="BK369" s="108"/>
      <c r="BL369" s="108"/>
      <c r="BM369" s="108"/>
      <c r="BN369" s="108"/>
      <c r="BO369" s="108"/>
      <c r="BP369" s="108"/>
      <c r="BQ369" s="108"/>
      <c r="BR369" s="108"/>
      <c r="BS369" s="108"/>
    </row>
    <row r="370" spans="1:71">
      <c r="A370" s="108"/>
      <c r="B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  <c r="BG370" s="108"/>
      <c r="BH370" s="108"/>
      <c r="BI370" s="108"/>
      <c r="BJ370" s="108"/>
      <c r="BK370" s="108"/>
      <c r="BL370" s="108"/>
      <c r="BM370" s="108"/>
      <c r="BN370" s="108"/>
      <c r="BO370" s="108"/>
      <c r="BP370" s="108"/>
      <c r="BQ370" s="108"/>
      <c r="BR370" s="108"/>
      <c r="BS370" s="108"/>
    </row>
    <row r="371" spans="1:71">
      <c r="A371" s="108"/>
      <c r="B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108"/>
      <c r="BB371" s="108"/>
      <c r="BC371" s="108"/>
      <c r="BD371" s="108"/>
      <c r="BE371" s="108"/>
      <c r="BF371" s="108"/>
      <c r="BG371" s="108"/>
      <c r="BH371" s="108"/>
      <c r="BI371" s="108"/>
      <c r="BJ371" s="108"/>
      <c r="BK371" s="108"/>
      <c r="BL371" s="108"/>
      <c r="BM371" s="108"/>
      <c r="BN371" s="108"/>
      <c r="BO371" s="108"/>
      <c r="BP371" s="108"/>
      <c r="BQ371" s="108"/>
      <c r="BR371" s="108"/>
      <c r="BS371" s="108"/>
    </row>
    <row r="372" spans="1:71">
      <c r="A372" s="108"/>
      <c r="B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8"/>
      <c r="BB372" s="108"/>
      <c r="BC372" s="108"/>
      <c r="BD372" s="108"/>
      <c r="BE372" s="108"/>
      <c r="BF372" s="108"/>
      <c r="BG372" s="108"/>
      <c r="BH372" s="108"/>
      <c r="BI372" s="108"/>
      <c r="BJ372" s="108"/>
      <c r="BK372" s="108"/>
      <c r="BL372" s="108"/>
      <c r="BM372" s="108"/>
      <c r="BN372" s="108"/>
      <c r="BO372" s="108"/>
      <c r="BP372" s="108"/>
      <c r="BQ372" s="108"/>
      <c r="BR372" s="108"/>
      <c r="BS372" s="108"/>
    </row>
    <row r="373" spans="1:71">
      <c r="A373" s="108"/>
      <c r="B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08"/>
      <c r="AZ373" s="108"/>
      <c r="BA373" s="108"/>
      <c r="BB373" s="108"/>
      <c r="BC373" s="108"/>
      <c r="BD373" s="108"/>
      <c r="BE373" s="108"/>
      <c r="BF373" s="108"/>
      <c r="BG373" s="108"/>
      <c r="BH373" s="108"/>
      <c r="BI373" s="108"/>
      <c r="BJ373" s="108"/>
      <c r="BK373" s="108"/>
      <c r="BL373" s="108"/>
      <c r="BM373" s="108"/>
      <c r="BN373" s="108"/>
      <c r="BO373" s="108"/>
      <c r="BP373" s="108"/>
      <c r="BQ373" s="108"/>
      <c r="BR373" s="108"/>
      <c r="BS373" s="108"/>
    </row>
    <row r="374" spans="1:71">
      <c r="A374" s="108"/>
      <c r="B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108"/>
      <c r="BB374" s="108"/>
      <c r="BC374" s="108"/>
      <c r="BD374" s="108"/>
      <c r="BE374" s="108"/>
      <c r="BF374" s="108"/>
      <c r="BG374" s="108"/>
      <c r="BH374" s="108"/>
      <c r="BI374" s="108"/>
      <c r="BJ374" s="108"/>
      <c r="BK374" s="108"/>
      <c r="BL374" s="108"/>
      <c r="BM374" s="108"/>
      <c r="BN374" s="108"/>
      <c r="BO374" s="108"/>
      <c r="BP374" s="108"/>
      <c r="BQ374" s="108"/>
      <c r="BR374" s="108"/>
      <c r="BS374" s="108"/>
    </row>
    <row r="375" spans="1:71">
      <c r="A375" s="108"/>
      <c r="B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108"/>
      <c r="BB375" s="108"/>
      <c r="BC375" s="108"/>
      <c r="BD375" s="108"/>
      <c r="BE375" s="108"/>
      <c r="BF375" s="108"/>
      <c r="BG375" s="108"/>
      <c r="BH375" s="108"/>
      <c r="BI375" s="108"/>
      <c r="BJ375" s="108"/>
      <c r="BK375" s="108"/>
      <c r="BL375" s="108"/>
      <c r="BM375" s="108"/>
      <c r="BN375" s="108"/>
      <c r="BO375" s="108"/>
      <c r="BP375" s="108"/>
      <c r="BQ375" s="108"/>
      <c r="BR375" s="108"/>
      <c r="BS375" s="108"/>
    </row>
    <row r="376" spans="1:71">
      <c r="A376" s="108"/>
      <c r="B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108"/>
      <c r="BB376" s="108"/>
      <c r="BC376" s="108"/>
      <c r="BD376" s="108"/>
      <c r="BE376" s="108"/>
      <c r="BF376" s="108"/>
      <c r="BG376" s="108"/>
      <c r="BH376" s="108"/>
      <c r="BI376" s="108"/>
      <c r="BJ376" s="108"/>
      <c r="BK376" s="108"/>
      <c r="BL376" s="108"/>
      <c r="BM376" s="108"/>
      <c r="BN376" s="108"/>
      <c r="BO376" s="108"/>
      <c r="BP376" s="108"/>
      <c r="BQ376" s="108"/>
      <c r="BR376" s="108"/>
      <c r="BS376" s="108"/>
    </row>
    <row r="377" spans="1:71">
      <c r="A377" s="108"/>
      <c r="B377" s="108"/>
      <c r="AP377" s="108"/>
      <c r="AQ377" s="108"/>
      <c r="AR377" s="108"/>
      <c r="AS377" s="108"/>
      <c r="AT377" s="108"/>
      <c r="AU377" s="108"/>
      <c r="AV377" s="108"/>
      <c r="AW377" s="108"/>
      <c r="AX377" s="108"/>
      <c r="AY377" s="108"/>
      <c r="AZ377" s="108"/>
      <c r="BA377" s="108"/>
      <c r="BB377" s="108"/>
      <c r="BC377" s="108"/>
      <c r="BD377" s="108"/>
      <c r="BE377" s="108"/>
      <c r="BF377" s="108"/>
      <c r="BG377" s="108"/>
      <c r="BH377" s="108"/>
      <c r="BI377" s="108"/>
      <c r="BJ377" s="108"/>
      <c r="BK377" s="108"/>
      <c r="BL377" s="108"/>
      <c r="BM377" s="108"/>
      <c r="BN377" s="108"/>
      <c r="BO377" s="108"/>
      <c r="BP377" s="108"/>
      <c r="BQ377" s="108"/>
      <c r="BR377" s="108"/>
      <c r="BS377" s="108"/>
    </row>
    <row r="378" spans="1:71">
      <c r="A378" s="108"/>
      <c r="B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8"/>
      <c r="BE378" s="108"/>
      <c r="BF378" s="108"/>
      <c r="BG378" s="108"/>
      <c r="BH378" s="108"/>
      <c r="BI378" s="108"/>
      <c r="BJ378" s="108"/>
      <c r="BK378" s="108"/>
      <c r="BL378" s="108"/>
      <c r="BM378" s="108"/>
      <c r="BN378" s="108"/>
      <c r="BO378" s="108"/>
      <c r="BP378" s="108"/>
      <c r="BQ378" s="108"/>
      <c r="BR378" s="108"/>
      <c r="BS378" s="108"/>
    </row>
    <row r="379" spans="1:71">
      <c r="A379" s="108"/>
      <c r="B379" s="108"/>
      <c r="AP379" s="108"/>
      <c r="AQ379" s="108"/>
      <c r="AR379" s="108"/>
      <c r="AS379" s="108"/>
      <c r="AT379" s="108"/>
      <c r="AU379" s="108"/>
      <c r="AV379" s="108"/>
      <c r="AW379" s="108"/>
      <c r="AX379" s="108"/>
      <c r="AY379" s="108"/>
      <c r="AZ379" s="108"/>
      <c r="BA379" s="108"/>
      <c r="BB379" s="108"/>
      <c r="BC379" s="108"/>
      <c r="BD379" s="108"/>
      <c r="BE379" s="108"/>
      <c r="BF379" s="108"/>
      <c r="BG379" s="108"/>
      <c r="BH379" s="108"/>
      <c r="BI379" s="108"/>
      <c r="BJ379" s="108"/>
      <c r="BK379" s="108"/>
      <c r="BL379" s="108"/>
      <c r="BM379" s="108"/>
      <c r="BN379" s="108"/>
      <c r="BO379" s="108"/>
      <c r="BP379" s="108"/>
      <c r="BQ379" s="108"/>
      <c r="BR379" s="108"/>
      <c r="BS379" s="108"/>
    </row>
    <row r="380" spans="1:71">
      <c r="A380" s="108"/>
      <c r="B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8"/>
      <c r="BB380" s="108"/>
      <c r="BC380" s="108"/>
      <c r="BD380" s="108"/>
      <c r="BE380" s="108"/>
      <c r="BF380" s="108"/>
      <c r="BG380" s="108"/>
      <c r="BH380" s="108"/>
      <c r="BI380" s="108"/>
      <c r="BJ380" s="108"/>
      <c r="BK380" s="108"/>
      <c r="BL380" s="108"/>
      <c r="BM380" s="108"/>
      <c r="BN380" s="108"/>
      <c r="BO380" s="108"/>
      <c r="BP380" s="108"/>
      <c r="BQ380" s="108"/>
      <c r="BR380" s="108"/>
      <c r="BS380" s="108"/>
    </row>
    <row r="381" spans="1:71">
      <c r="A381" s="108"/>
      <c r="B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108"/>
      <c r="BB381" s="108"/>
      <c r="BC381" s="108"/>
      <c r="BD381" s="108"/>
      <c r="BE381" s="108"/>
      <c r="BF381" s="108"/>
      <c r="BG381" s="108"/>
      <c r="BH381" s="108"/>
      <c r="BI381" s="108"/>
      <c r="BJ381" s="108"/>
      <c r="BK381" s="108"/>
      <c r="BL381" s="108"/>
      <c r="BM381" s="108"/>
      <c r="BN381" s="108"/>
      <c r="BO381" s="108"/>
      <c r="BP381" s="108"/>
      <c r="BQ381" s="108"/>
      <c r="BR381" s="108"/>
      <c r="BS381" s="108"/>
    </row>
    <row r="382" spans="1:71">
      <c r="A382" s="108"/>
      <c r="B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8"/>
      <c r="BB382" s="108"/>
      <c r="BC382" s="108"/>
      <c r="BD382" s="108"/>
      <c r="BE382" s="108"/>
      <c r="BF382" s="108"/>
      <c r="BG382" s="108"/>
      <c r="BH382" s="108"/>
      <c r="BI382" s="108"/>
      <c r="BJ382" s="108"/>
      <c r="BK382" s="108"/>
      <c r="BL382" s="108"/>
      <c r="BM382" s="108"/>
      <c r="BN382" s="108"/>
      <c r="BO382" s="108"/>
      <c r="BP382" s="108"/>
      <c r="BQ382" s="108"/>
      <c r="BR382" s="108"/>
      <c r="BS382" s="108"/>
    </row>
    <row r="383" spans="1:71">
      <c r="A383" s="108"/>
      <c r="B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108"/>
      <c r="BB383" s="108"/>
      <c r="BC383" s="108"/>
      <c r="BD383" s="108"/>
      <c r="BE383" s="108"/>
      <c r="BF383" s="108"/>
      <c r="BG383" s="108"/>
      <c r="BH383" s="108"/>
      <c r="BI383" s="108"/>
      <c r="BJ383" s="108"/>
      <c r="BK383" s="108"/>
      <c r="BL383" s="108"/>
      <c r="BM383" s="108"/>
      <c r="BN383" s="108"/>
      <c r="BO383" s="108"/>
      <c r="BP383" s="108"/>
      <c r="BQ383" s="108"/>
      <c r="BR383" s="108"/>
      <c r="BS383" s="108"/>
    </row>
    <row r="384" spans="1:71">
      <c r="A384" s="108"/>
      <c r="B384" s="108"/>
      <c r="AP384" s="108"/>
      <c r="AQ384" s="108"/>
      <c r="AR384" s="108"/>
      <c r="AS384" s="108"/>
      <c r="AT384" s="108"/>
      <c r="AU384" s="108"/>
      <c r="AV384" s="108"/>
      <c r="AW384" s="108"/>
      <c r="AX384" s="108"/>
      <c r="AY384" s="108"/>
      <c r="AZ384" s="108"/>
      <c r="BA384" s="108"/>
      <c r="BB384" s="108"/>
      <c r="BC384" s="108"/>
      <c r="BD384" s="108"/>
      <c r="BE384" s="108"/>
      <c r="BF384" s="108"/>
      <c r="BG384" s="108"/>
      <c r="BH384" s="108"/>
      <c r="BI384" s="108"/>
      <c r="BJ384" s="108"/>
      <c r="BK384" s="108"/>
      <c r="BL384" s="108"/>
      <c r="BM384" s="108"/>
      <c r="BN384" s="108"/>
      <c r="BO384" s="108"/>
      <c r="BP384" s="108"/>
      <c r="BQ384" s="108"/>
      <c r="BR384" s="108"/>
      <c r="BS384" s="108"/>
    </row>
    <row r="385" spans="1:71">
      <c r="A385" s="108"/>
      <c r="B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8"/>
      <c r="BE385" s="108"/>
      <c r="BF385" s="108"/>
      <c r="BG385" s="108"/>
      <c r="BH385" s="108"/>
      <c r="BI385" s="108"/>
      <c r="BJ385" s="108"/>
      <c r="BK385" s="108"/>
      <c r="BL385" s="108"/>
      <c r="BM385" s="108"/>
      <c r="BN385" s="108"/>
      <c r="BO385" s="108"/>
      <c r="BP385" s="108"/>
      <c r="BQ385" s="108"/>
      <c r="BR385" s="108"/>
      <c r="BS385" s="108"/>
    </row>
    <row r="386" spans="1:71">
      <c r="A386" s="108"/>
      <c r="B386" s="108"/>
      <c r="AP386" s="108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108"/>
      <c r="BB386" s="108"/>
      <c r="BC386" s="108"/>
      <c r="BD386" s="108"/>
      <c r="BE386" s="108"/>
      <c r="BF386" s="108"/>
      <c r="BG386" s="108"/>
      <c r="BH386" s="108"/>
      <c r="BI386" s="108"/>
      <c r="BJ386" s="108"/>
      <c r="BK386" s="108"/>
      <c r="BL386" s="108"/>
      <c r="BM386" s="108"/>
      <c r="BN386" s="108"/>
      <c r="BO386" s="108"/>
      <c r="BP386" s="108"/>
      <c r="BQ386" s="108"/>
      <c r="BR386" s="108"/>
      <c r="BS386" s="108"/>
    </row>
    <row r="387" spans="1:71">
      <c r="A387" s="108"/>
      <c r="B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8"/>
      <c r="BB387" s="108"/>
      <c r="BC387" s="108"/>
      <c r="BD387" s="108"/>
      <c r="BE387" s="108"/>
      <c r="BF387" s="108"/>
      <c r="BG387" s="108"/>
      <c r="BH387" s="108"/>
      <c r="BI387" s="108"/>
      <c r="BJ387" s="108"/>
      <c r="BK387" s="108"/>
      <c r="BL387" s="108"/>
      <c r="BM387" s="108"/>
      <c r="BN387" s="108"/>
      <c r="BO387" s="108"/>
      <c r="BP387" s="108"/>
      <c r="BQ387" s="108"/>
      <c r="BR387" s="108"/>
      <c r="BS387" s="108"/>
    </row>
    <row r="388" spans="1:71">
      <c r="A388" s="108"/>
      <c r="B388" s="108"/>
      <c r="AP388" s="108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108"/>
      <c r="BB388" s="108"/>
      <c r="BC388" s="108"/>
      <c r="BD388" s="108"/>
      <c r="BE388" s="108"/>
      <c r="BF388" s="108"/>
      <c r="BG388" s="108"/>
      <c r="BH388" s="108"/>
      <c r="BI388" s="108"/>
      <c r="BJ388" s="108"/>
      <c r="BK388" s="108"/>
      <c r="BL388" s="108"/>
      <c r="BM388" s="108"/>
      <c r="BN388" s="108"/>
      <c r="BO388" s="108"/>
      <c r="BP388" s="108"/>
      <c r="BQ388" s="108"/>
      <c r="BR388" s="108"/>
      <c r="BS388" s="108"/>
    </row>
    <row r="389" spans="1:71">
      <c r="A389" s="108"/>
      <c r="B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8"/>
      <c r="BB389" s="108"/>
      <c r="BC389" s="108"/>
      <c r="BD389" s="108"/>
      <c r="BE389" s="108"/>
      <c r="BF389" s="108"/>
      <c r="BG389" s="108"/>
      <c r="BH389" s="108"/>
      <c r="BI389" s="108"/>
      <c r="BJ389" s="108"/>
      <c r="BK389" s="108"/>
      <c r="BL389" s="108"/>
      <c r="BM389" s="108"/>
      <c r="BN389" s="108"/>
      <c r="BO389" s="108"/>
      <c r="BP389" s="108"/>
      <c r="BQ389" s="108"/>
      <c r="BR389" s="108"/>
      <c r="BS389" s="108"/>
    </row>
    <row r="390" spans="1:71">
      <c r="A390" s="108"/>
      <c r="B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8"/>
      <c r="BB390" s="108"/>
      <c r="BC390" s="108"/>
      <c r="BD390" s="108"/>
      <c r="BE390" s="108"/>
      <c r="BF390" s="108"/>
      <c r="BG390" s="108"/>
      <c r="BH390" s="108"/>
      <c r="BI390" s="108"/>
      <c r="BJ390" s="108"/>
      <c r="BK390" s="108"/>
      <c r="BL390" s="108"/>
      <c r="BM390" s="108"/>
      <c r="BN390" s="108"/>
      <c r="BO390" s="108"/>
      <c r="BP390" s="108"/>
      <c r="BQ390" s="108"/>
      <c r="BR390" s="108"/>
      <c r="BS390" s="108"/>
    </row>
    <row r="391" spans="1:71">
      <c r="A391" s="108"/>
      <c r="B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108"/>
      <c r="BB391" s="108"/>
      <c r="BC391" s="108"/>
      <c r="BD391" s="108"/>
      <c r="BE391" s="108"/>
      <c r="BF391" s="108"/>
      <c r="BG391" s="108"/>
      <c r="BH391" s="108"/>
      <c r="BI391" s="108"/>
      <c r="BJ391" s="108"/>
      <c r="BK391" s="108"/>
      <c r="BL391" s="108"/>
      <c r="BM391" s="108"/>
      <c r="BN391" s="108"/>
      <c r="BO391" s="108"/>
      <c r="BP391" s="108"/>
      <c r="BQ391" s="108"/>
      <c r="BR391" s="108"/>
      <c r="BS391" s="108"/>
    </row>
    <row r="392" spans="1:71">
      <c r="A392" s="108"/>
      <c r="B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8"/>
      <c r="BE392" s="108"/>
      <c r="BF392" s="108"/>
      <c r="BG392" s="108"/>
      <c r="BH392" s="108"/>
      <c r="BI392" s="108"/>
      <c r="BJ392" s="108"/>
      <c r="BK392" s="108"/>
      <c r="BL392" s="108"/>
      <c r="BM392" s="108"/>
      <c r="BN392" s="108"/>
      <c r="BO392" s="108"/>
      <c r="BP392" s="108"/>
      <c r="BQ392" s="108"/>
      <c r="BR392" s="108"/>
      <c r="BS392" s="108"/>
    </row>
    <row r="393" spans="1:71">
      <c r="A393" s="108"/>
      <c r="B393" s="108"/>
      <c r="AP393" s="108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108"/>
      <c r="BB393" s="108"/>
      <c r="BC393" s="108"/>
      <c r="BD393" s="108"/>
      <c r="BE393" s="108"/>
      <c r="BF393" s="108"/>
      <c r="BG393" s="108"/>
      <c r="BH393" s="108"/>
      <c r="BI393" s="108"/>
      <c r="BJ393" s="108"/>
      <c r="BK393" s="108"/>
      <c r="BL393" s="108"/>
      <c r="BM393" s="108"/>
      <c r="BN393" s="108"/>
      <c r="BO393" s="108"/>
      <c r="BP393" s="108"/>
      <c r="BQ393" s="108"/>
      <c r="BR393" s="108"/>
      <c r="BS393" s="108"/>
    </row>
    <row r="394" spans="1:71">
      <c r="A394" s="108"/>
      <c r="B394" s="108"/>
      <c r="AP394" s="108"/>
      <c r="AQ394" s="108"/>
      <c r="AR394" s="108"/>
      <c r="AS394" s="108"/>
      <c r="AT394" s="108"/>
      <c r="AU394" s="108"/>
      <c r="AV394" s="108"/>
      <c r="AW394" s="108"/>
      <c r="AX394" s="108"/>
      <c r="AY394" s="108"/>
      <c r="AZ394" s="108"/>
      <c r="BA394" s="108"/>
      <c r="BB394" s="108"/>
      <c r="BC394" s="108"/>
      <c r="BD394" s="108"/>
      <c r="BE394" s="108"/>
      <c r="BF394" s="108"/>
      <c r="BG394" s="108"/>
      <c r="BH394" s="108"/>
      <c r="BI394" s="108"/>
      <c r="BJ394" s="108"/>
      <c r="BK394" s="108"/>
      <c r="BL394" s="108"/>
      <c r="BM394" s="108"/>
      <c r="BN394" s="108"/>
      <c r="BO394" s="108"/>
      <c r="BP394" s="108"/>
      <c r="BQ394" s="108"/>
      <c r="BR394" s="108"/>
      <c r="BS394" s="108"/>
    </row>
    <row r="395" spans="1:71">
      <c r="A395" s="108"/>
      <c r="B395" s="108"/>
      <c r="AP395" s="108"/>
      <c r="AQ395" s="108"/>
      <c r="AR395" s="108"/>
      <c r="AS395" s="108"/>
      <c r="AT395" s="108"/>
      <c r="AU395" s="108"/>
      <c r="AV395" s="108"/>
      <c r="AW395" s="108"/>
      <c r="AX395" s="108"/>
      <c r="AY395" s="108"/>
      <c r="AZ395" s="108"/>
      <c r="BA395" s="108"/>
      <c r="BB395" s="108"/>
      <c r="BC395" s="108"/>
      <c r="BD395" s="108"/>
      <c r="BE395" s="108"/>
      <c r="BF395" s="108"/>
      <c r="BG395" s="108"/>
      <c r="BH395" s="108"/>
      <c r="BI395" s="108"/>
      <c r="BJ395" s="108"/>
      <c r="BK395" s="108"/>
      <c r="BL395" s="108"/>
      <c r="BM395" s="108"/>
      <c r="BN395" s="108"/>
      <c r="BO395" s="108"/>
      <c r="BP395" s="108"/>
      <c r="BQ395" s="108"/>
      <c r="BR395" s="108"/>
      <c r="BS395" s="108"/>
    </row>
    <row r="396" spans="1:71">
      <c r="A396" s="108"/>
      <c r="B396" s="108"/>
      <c r="AP396" s="108"/>
      <c r="AQ396" s="108"/>
      <c r="AR396" s="108"/>
      <c r="AS396" s="108"/>
      <c r="AT396" s="108"/>
      <c r="AU396" s="108"/>
      <c r="AV396" s="108"/>
      <c r="AW396" s="108"/>
      <c r="AX396" s="108"/>
      <c r="AY396" s="108"/>
      <c r="AZ396" s="108"/>
      <c r="BA396" s="108"/>
      <c r="BB396" s="108"/>
      <c r="BC396" s="108"/>
      <c r="BD396" s="108"/>
      <c r="BE396" s="108"/>
      <c r="BF396" s="108"/>
      <c r="BG396" s="108"/>
      <c r="BH396" s="108"/>
      <c r="BI396" s="108"/>
      <c r="BJ396" s="108"/>
      <c r="BK396" s="108"/>
      <c r="BL396" s="108"/>
      <c r="BM396" s="108"/>
      <c r="BN396" s="108"/>
      <c r="BO396" s="108"/>
      <c r="BP396" s="108"/>
      <c r="BQ396" s="108"/>
      <c r="BR396" s="108"/>
      <c r="BS396" s="108"/>
    </row>
    <row r="397" spans="1:71">
      <c r="A397" s="108"/>
      <c r="B397" s="108"/>
      <c r="AP397" s="108"/>
      <c r="AQ397" s="108"/>
      <c r="AR397" s="108"/>
      <c r="AS397" s="108"/>
      <c r="AT397" s="108"/>
      <c r="AU397" s="108"/>
      <c r="AV397" s="108"/>
      <c r="AW397" s="108"/>
      <c r="AX397" s="108"/>
      <c r="AY397" s="108"/>
      <c r="AZ397" s="108"/>
      <c r="BA397" s="108"/>
      <c r="BB397" s="108"/>
      <c r="BC397" s="108"/>
      <c r="BD397" s="108"/>
      <c r="BE397" s="108"/>
      <c r="BF397" s="108"/>
      <c r="BG397" s="108"/>
      <c r="BH397" s="108"/>
      <c r="BI397" s="108"/>
      <c r="BJ397" s="108"/>
      <c r="BK397" s="108"/>
      <c r="BL397" s="108"/>
      <c r="BM397" s="108"/>
      <c r="BN397" s="108"/>
      <c r="BO397" s="108"/>
      <c r="BP397" s="108"/>
      <c r="BQ397" s="108"/>
      <c r="BR397" s="108"/>
      <c r="BS397" s="108"/>
    </row>
    <row r="398" spans="1:71">
      <c r="A398" s="108"/>
      <c r="B398" s="108"/>
      <c r="AP398" s="108"/>
      <c r="AQ398" s="108"/>
      <c r="AR398" s="108"/>
      <c r="AS398" s="108"/>
      <c r="AT398" s="108"/>
      <c r="AU398" s="108"/>
      <c r="AV398" s="108"/>
      <c r="AW398" s="108"/>
      <c r="AX398" s="108"/>
      <c r="AY398" s="108"/>
      <c r="AZ398" s="108"/>
      <c r="BA398" s="108"/>
      <c r="BB398" s="108"/>
      <c r="BC398" s="108"/>
      <c r="BD398" s="108"/>
      <c r="BE398" s="108"/>
      <c r="BF398" s="108"/>
      <c r="BG398" s="108"/>
      <c r="BH398" s="108"/>
      <c r="BI398" s="108"/>
      <c r="BJ398" s="108"/>
      <c r="BK398" s="108"/>
      <c r="BL398" s="108"/>
      <c r="BM398" s="108"/>
      <c r="BN398" s="108"/>
      <c r="BO398" s="108"/>
      <c r="BP398" s="108"/>
      <c r="BQ398" s="108"/>
      <c r="BR398" s="108"/>
      <c r="BS398" s="108"/>
    </row>
    <row r="399" spans="1:71">
      <c r="A399" s="108"/>
      <c r="B399" s="108"/>
      <c r="AP399" s="108"/>
      <c r="AQ399" s="108"/>
      <c r="AR399" s="108"/>
      <c r="AS399" s="108"/>
      <c r="AT399" s="108"/>
      <c r="AU399" s="108"/>
      <c r="AV399" s="108"/>
      <c r="AW399" s="108"/>
      <c r="AX399" s="108"/>
      <c r="AY399" s="108"/>
      <c r="AZ399" s="108"/>
      <c r="BA399" s="108"/>
      <c r="BB399" s="108"/>
      <c r="BC399" s="108"/>
      <c r="BD399" s="108"/>
      <c r="BE399" s="108"/>
      <c r="BF399" s="108"/>
      <c r="BG399" s="108"/>
      <c r="BH399" s="108"/>
      <c r="BI399" s="108"/>
      <c r="BJ399" s="108"/>
      <c r="BK399" s="108"/>
      <c r="BL399" s="108"/>
      <c r="BM399" s="108"/>
      <c r="BN399" s="108"/>
      <c r="BO399" s="108"/>
      <c r="BP399" s="108"/>
      <c r="BQ399" s="108"/>
      <c r="BR399" s="108"/>
      <c r="BS399" s="108"/>
    </row>
    <row r="400" spans="1:71">
      <c r="A400" s="108"/>
      <c r="B400" s="108"/>
      <c r="AP400" s="108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108"/>
      <c r="BB400" s="108"/>
      <c r="BC400" s="108"/>
      <c r="BD400" s="108"/>
      <c r="BE400" s="108"/>
      <c r="BF400" s="108"/>
      <c r="BG400" s="108"/>
      <c r="BH400" s="108"/>
      <c r="BI400" s="108"/>
      <c r="BJ400" s="108"/>
      <c r="BK400" s="108"/>
      <c r="BL400" s="108"/>
      <c r="BM400" s="108"/>
      <c r="BN400" s="108"/>
      <c r="BO400" s="108"/>
      <c r="BP400" s="108"/>
      <c r="BQ400" s="108"/>
      <c r="BR400" s="108"/>
      <c r="BS400" s="108"/>
    </row>
    <row r="401" spans="1:71">
      <c r="A401" s="108"/>
      <c r="B401" s="108"/>
      <c r="AP401" s="108"/>
      <c r="AQ401" s="108"/>
      <c r="AR401" s="108"/>
      <c r="AS401" s="108"/>
      <c r="AT401" s="108"/>
      <c r="AU401" s="108"/>
      <c r="AV401" s="108"/>
      <c r="AW401" s="108"/>
      <c r="AX401" s="108"/>
      <c r="AY401" s="108"/>
      <c r="AZ401" s="108"/>
      <c r="BA401" s="108"/>
      <c r="BB401" s="108"/>
      <c r="BC401" s="108"/>
      <c r="BD401" s="108"/>
      <c r="BE401" s="108"/>
      <c r="BF401" s="108"/>
      <c r="BG401" s="108"/>
      <c r="BH401" s="108"/>
      <c r="BI401" s="108"/>
      <c r="BJ401" s="108"/>
      <c r="BK401" s="108"/>
      <c r="BL401" s="108"/>
      <c r="BM401" s="108"/>
      <c r="BN401" s="108"/>
      <c r="BO401" s="108"/>
      <c r="BP401" s="108"/>
      <c r="BQ401" s="108"/>
      <c r="BR401" s="108"/>
      <c r="BS401" s="108"/>
    </row>
    <row r="402" spans="1:71">
      <c r="A402" s="108"/>
      <c r="B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108"/>
      <c r="BB402" s="108"/>
      <c r="BC402" s="108"/>
      <c r="BD402" s="108"/>
      <c r="BE402" s="108"/>
      <c r="BF402" s="108"/>
      <c r="BG402" s="108"/>
      <c r="BH402" s="108"/>
      <c r="BI402" s="108"/>
      <c r="BJ402" s="108"/>
      <c r="BK402" s="108"/>
      <c r="BL402" s="108"/>
      <c r="BM402" s="108"/>
      <c r="BN402" s="108"/>
      <c r="BO402" s="108"/>
      <c r="BP402" s="108"/>
      <c r="BQ402" s="108"/>
      <c r="BR402" s="108"/>
      <c r="BS402" s="108"/>
    </row>
    <row r="403" spans="1:71">
      <c r="A403" s="108"/>
      <c r="B403" s="108"/>
      <c r="AP403" s="108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108"/>
      <c r="BB403" s="108"/>
      <c r="BC403" s="108"/>
      <c r="BD403" s="108"/>
      <c r="BE403" s="108"/>
      <c r="BF403" s="108"/>
      <c r="BG403" s="108"/>
      <c r="BH403" s="108"/>
      <c r="BI403" s="108"/>
      <c r="BJ403" s="108"/>
      <c r="BK403" s="108"/>
      <c r="BL403" s="108"/>
      <c r="BM403" s="108"/>
      <c r="BN403" s="108"/>
      <c r="BO403" s="108"/>
      <c r="BP403" s="108"/>
      <c r="BQ403" s="108"/>
      <c r="BR403" s="108"/>
      <c r="BS403" s="108"/>
    </row>
    <row r="404" spans="1:71">
      <c r="A404" s="108"/>
      <c r="B404" s="108"/>
      <c r="AP404" s="108"/>
      <c r="AQ404" s="108"/>
      <c r="AR404" s="108"/>
      <c r="AS404" s="108"/>
      <c r="AT404" s="108"/>
      <c r="AU404" s="108"/>
      <c r="AV404" s="108"/>
      <c r="AW404" s="108"/>
      <c r="AX404" s="108"/>
      <c r="AY404" s="108"/>
      <c r="AZ404" s="108"/>
      <c r="BA404" s="108"/>
      <c r="BB404" s="108"/>
      <c r="BC404" s="108"/>
      <c r="BD404" s="108"/>
      <c r="BE404" s="108"/>
      <c r="BF404" s="108"/>
      <c r="BG404" s="108"/>
      <c r="BH404" s="108"/>
      <c r="BI404" s="108"/>
      <c r="BJ404" s="108"/>
      <c r="BK404" s="108"/>
      <c r="BL404" s="108"/>
      <c r="BM404" s="108"/>
      <c r="BN404" s="108"/>
      <c r="BO404" s="108"/>
      <c r="BP404" s="108"/>
      <c r="BQ404" s="108"/>
      <c r="BR404" s="108"/>
      <c r="BS404" s="108"/>
    </row>
    <row r="405" spans="1:71">
      <c r="A405" s="108"/>
      <c r="B405" s="108"/>
      <c r="AP405" s="108"/>
      <c r="AQ405" s="108"/>
      <c r="AR405" s="108"/>
      <c r="AS405" s="108"/>
      <c r="AT405" s="108"/>
      <c r="AU405" s="108"/>
      <c r="AV405" s="108"/>
      <c r="AW405" s="108"/>
      <c r="AX405" s="108"/>
      <c r="AY405" s="108"/>
      <c r="AZ405" s="108"/>
      <c r="BA405" s="108"/>
      <c r="BB405" s="108"/>
      <c r="BC405" s="108"/>
      <c r="BD405" s="108"/>
      <c r="BE405" s="108"/>
      <c r="BF405" s="108"/>
      <c r="BG405" s="108"/>
      <c r="BH405" s="108"/>
      <c r="BI405" s="108"/>
      <c r="BJ405" s="108"/>
      <c r="BK405" s="108"/>
      <c r="BL405" s="108"/>
      <c r="BM405" s="108"/>
      <c r="BN405" s="108"/>
      <c r="BO405" s="108"/>
      <c r="BP405" s="108"/>
      <c r="BQ405" s="108"/>
      <c r="BR405" s="108"/>
      <c r="BS405" s="108"/>
    </row>
    <row r="406" spans="1:71">
      <c r="A406" s="108"/>
      <c r="B406" s="108"/>
      <c r="AP406" s="108"/>
      <c r="AQ406" s="108"/>
      <c r="AR406" s="108"/>
      <c r="AS406" s="108"/>
      <c r="AT406" s="108"/>
      <c r="AU406" s="108"/>
      <c r="AV406" s="108"/>
      <c r="AW406" s="108"/>
      <c r="AX406" s="108"/>
      <c r="AY406" s="108"/>
      <c r="AZ406" s="108"/>
      <c r="BA406" s="108"/>
      <c r="BB406" s="108"/>
      <c r="BC406" s="108"/>
      <c r="BD406" s="108"/>
      <c r="BE406" s="108"/>
      <c r="BF406" s="108"/>
      <c r="BG406" s="108"/>
      <c r="BH406" s="108"/>
      <c r="BI406" s="108"/>
      <c r="BJ406" s="108"/>
      <c r="BK406" s="108"/>
      <c r="BL406" s="108"/>
      <c r="BM406" s="108"/>
      <c r="BN406" s="108"/>
      <c r="BO406" s="108"/>
      <c r="BP406" s="108"/>
      <c r="BQ406" s="108"/>
      <c r="BR406" s="108"/>
      <c r="BS406" s="108"/>
    </row>
    <row r="407" spans="1:71">
      <c r="A407" s="108"/>
      <c r="B407" s="108"/>
      <c r="AP407" s="108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108"/>
      <c r="BB407" s="108"/>
      <c r="BC407" s="108"/>
      <c r="BD407" s="108"/>
      <c r="BE407" s="108"/>
      <c r="BF407" s="108"/>
      <c r="BG407" s="108"/>
      <c r="BH407" s="108"/>
      <c r="BI407" s="108"/>
      <c r="BJ407" s="108"/>
      <c r="BK407" s="108"/>
      <c r="BL407" s="108"/>
      <c r="BM407" s="108"/>
      <c r="BN407" s="108"/>
      <c r="BO407" s="108"/>
      <c r="BP407" s="108"/>
      <c r="BQ407" s="108"/>
      <c r="BR407" s="108"/>
      <c r="BS407" s="108"/>
    </row>
    <row r="408" spans="1:71">
      <c r="A408" s="108"/>
      <c r="B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8"/>
      <c r="BB408" s="108"/>
      <c r="BC408" s="108"/>
      <c r="BD408" s="108"/>
      <c r="BE408" s="108"/>
      <c r="BF408" s="108"/>
      <c r="BG408" s="108"/>
      <c r="BH408" s="108"/>
      <c r="BI408" s="108"/>
      <c r="BJ408" s="108"/>
      <c r="BK408" s="108"/>
      <c r="BL408" s="108"/>
      <c r="BM408" s="108"/>
      <c r="BN408" s="108"/>
      <c r="BO408" s="108"/>
      <c r="BP408" s="108"/>
      <c r="BQ408" s="108"/>
      <c r="BR408" s="108"/>
      <c r="BS408" s="108"/>
    </row>
    <row r="409" spans="1:71">
      <c r="A409" s="108"/>
      <c r="B409" s="108"/>
      <c r="AP409" s="108"/>
      <c r="AQ409" s="108"/>
      <c r="AR409" s="108"/>
      <c r="AS409" s="108"/>
      <c r="AT409" s="108"/>
      <c r="AU409" s="108"/>
      <c r="AV409" s="108"/>
      <c r="AW409" s="108"/>
      <c r="AX409" s="108"/>
      <c r="AY409" s="108"/>
      <c r="AZ409" s="108"/>
      <c r="BA409" s="108"/>
      <c r="BB409" s="108"/>
      <c r="BC409" s="108"/>
      <c r="BD409" s="108"/>
      <c r="BE409" s="108"/>
      <c r="BF409" s="108"/>
      <c r="BG409" s="108"/>
      <c r="BH409" s="108"/>
      <c r="BI409" s="108"/>
      <c r="BJ409" s="108"/>
      <c r="BK409" s="108"/>
      <c r="BL409" s="108"/>
      <c r="BM409" s="108"/>
      <c r="BN409" s="108"/>
      <c r="BO409" s="108"/>
      <c r="BP409" s="108"/>
      <c r="BQ409" s="108"/>
      <c r="BR409" s="108"/>
      <c r="BS409" s="108"/>
    </row>
    <row r="410" spans="1:71">
      <c r="A410" s="108"/>
      <c r="B410" s="108"/>
      <c r="AP410" s="108"/>
      <c r="AQ410" s="108"/>
      <c r="AR410" s="108"/>
      <c r="AS410" s="108"/>
      <c r="AT410" s="108"/>
      <c r="AU410" s="108"/>
      <c r="AV410" s="108"/>
      <c r="AW410" s="108"/>
      <c r="AX410" s="108"/>
      <c r="AY410" s="108"/>
      <c r="AZ410" s="108"/>
      <c r="BA410" s="108"/>
      <c r="BB410" s="108"/>
      <c r="BC410" s="108"/>
      <c r="BD410" s="108"/>
      <c r="BE410" s="108"/>
      <c r="BF410" s="108"/>
      <c r="BG410" s="108"/>
      <c r="BH410" s="108"/>
      <c r="BI410" s="108"/>
      <c r="BJ410" s="108"/>
      <c r="BK410" s="108"/>
      <c r="BL410" s="108"/>
      <c r="BM410" s="108"/>
      <c r="BN410" s="108"/>
      <c r="BO410" s="108"/>
      <c r="BP410" s="108"/>
      <c r="BQ410" s="108"/>
      <c r="BR410" s="108"/>
      <c r="BS410" s="108"/>
    </row>
    <row r="411" spans="1:71">
      <c r="A411" s="108"/>
      <c r="B411" s="108"/>
      <c r="AP411" s="108"/>
      <c r="AQ411" s="108"/>
      <c r="AR411" s="108"/>
      <c r="AS411" s="108"/>
      <c r="AT411" s="108"/>
      <c r="AU411" s="108"/>
      <c r="AV411" s="108"/>
      <c r="AW411" s="108"/>
      <c r="AX411" s="108"/>
      <c r="AY411" s="108"/>
      <c r="AZ411" s="108"/>
      <c r="BA411" s="108"/>
      <c r="BB411" s="108"/>
      <c r="BC411" s="108"/>
      <c r="BD411" s="108"/>
      <c r="BE411" s="108"/>
      <c r="BF411" s="108"/>
      <c r="BG411" s="108"/>
      <c r="BH411" s="108"/>
      <c r="BI411" s="108"/>
      <c r="BJ411" s="108"/>
      <c r="BK411" s="108"/>
      <c r="BL411" s="108"/>
      <c r="BM411" s="108"/>
      <c r="BN411" s="108"/>
      <c r="BO411" s="108"/>
      <c r="BP411" s="108"/>
      <c r="BQ411" s="108"/>
      <c r="BR411" s="108"/>
      <c r="BS411" s="108"/>
    </row>
    <row r="412" spans="1:71">
      <c r="A412" s="108"/>
      <c r="B412" s="108"/>
      <c r="AP412" s="108"/>
      <c r="AQ412" s="108"/>
      <c r="AR412" s="108"/>
      <c r="AS412" s="108"/>
      <c r="AT412" s="108"/>
      <c r="AU412" s="108"/>
      <c r="AV412" s="108"/>
      <c r="AW412" s="108"/>
      <c r="AX412" s="108"/>
      <c r="AY412" s="108"/>
      <c r="AZ412" s="108"/>
      <c r="BA412" s="108"/>
      <c r="BB412" s="108"/>
      <c r="BC412" s="108"/>
      <c r="BD412" s="108"/>
      <c r="BE412" s="108"/>
      <c r="BF412" s="108"/>
      <c r="BG412" s="108"/>
      <c r="BH412" s="108"/>
      <c r="BI412" s="108"/>
      <c r="BJ412" s="108"/>
      <c r="BK412" s="108"/>
      <c r="BL412" s="108"/>
      <c r="BM412" s="108"/>
      <c r="BN412" s="108"/>
      <c r="BO412" s="108"/>
      <c r="BP412" s="108"/>
      <c r="BQ412" s="108"/>
      <c r="BR412" s="108"/>
      <c r="BS412" s="108"/>
    </row>
    <row r="413" spans="1:71">
      <c r="A413" s="108"/>
      <c r="B413" s="108"/>
      <c r="AP413" s="108"/>
      <c r="AQ413" s="108"/>
      <c r="AR413" s="108"/>
      <c r="AS413" s="108"/>
      <c r="AT413" s="108"/>
      <c r="AU413" s="108"/>
      <c r="AV413" s="108"/>
      <c r="AW413" s="108"/>
      <c r="AX413" s="108"/>
      <c r="AY413" s="108"/>
      <c r="AZ413" s="108"/>
      <c r="BA413" s="108"/>
      <c r="BB413" s="108"/>
      <c r="BC413" s="108"/>
      <c r="BD413" s="108"/>
      <c r="BE413" s="108"/>
      <c r="BF413" s="108"/>
      <c r="BG413" s="108"/>
      <c r="BH413" s="108"/>
      <c r="BI413" s="108"/>
      <c r="BJ413" s="108"/>
      <c r="BK413" s="108"/>
      <c r="BL413" s="108"/>
      <c r="BM413" s="108"/>
      <c r="BN413" s="108"/>
      <c r="BO413" s="108"/>
      <c r="BP413" s="108"/>
      <c r="BQ413" s="108"/>
      <c r="BR413" s="108"/>
      <c r="BS413" s="108"/>
    </row>
    <row r="414" spans="1:71">
      <c r="A414" s="108"/>
      <c r="B414" s="108"/>
      <c r="AP414" s="108"/>
      <c r="AQ414" s="108"/>
      <c r="AR414" s="108"/>
      <c r="AS414" s="108"/>
      <c r="AT414" s="108"/>
      <c r="AU414" s="108"/>
      <c r="AV414" s="108"/>
      <c r="AW414" s="108"/>
      <c r="AX414" s="108"/>
      <c r="AY414" s="108"/>
      <c r="AZ414" s="108"/>
      <c r="BA414" s="108"/>
      <c r="BB414" s="108"/>
      <c r="BC414" s="108"/>
      <c r="BD414" s="108"/>
      <c r="BE414" s="108"/>
      <c r="BF414" s="108"/>
      <c r="BG414" s="108"/>
      <c r="BH414" s="108"/>
      <c r="BI414" s="108"/>
      <c r="BJ414" s="108"/>
      <c r="BK414" s="108"/>
      <c r="BL414" s="108"/>
      <c r="BM414" s="108"/>
      <c r="BN414" s="108"/>
      <c r="BO414" s="108"/>
      <c r="BP414" s="108"/>
      <c r="BQ414" s="108"/>
      <c r="BR414" s="108"/>
      <c r="BS414" s="108"/>
    </row>
    <row r="415" spans="1:71">
      <c r="A415" s="108"/>
      <c r="B415" s="108"/>
      <c r="AP415" s="108"/>
      <c r="AQ415" s="108"/>
      <c r="AR415" s="108"/>
      <c r="AS415" s="108"/>
      <c r="AT415" s="108"/>
      <c r="AU415" s="108"/>
      <c r="AV415" s="108"/>
      <c r="AW415" s="108"/>
      <c r="AX415" s="108"/>
      <c r="AY415" s="108"/>
      <c r="AZ415" s="108"/>
      <c r="BA415" s="108"/>
      <c r="BB415" s="108"/>
      <c r="BC415" s="108"/>
      <c r="BD415" s="108"/>
      <c r="BE415" s="108"/>
      <c r="BF415" s="108"/>
      <c r="BG415" s="108"/>
      <c r="BH415" s="108"/>
      <c r="BI415" s="108"/>
      <c r="BJ415" s="108"/>
      <c r="BK415" s="108"/>
      <c r="BL415" s="108"/>
      <c r="BM415" s="108"/>
      <c r="BN415" s="108"/>
      <c r="BO415" s="108"/>
      <c r="BP415" s="108"/>
      <c r="BQ415" s="108"/>
      <c r="BR415" s="108"/>
      <c r="BS415" s="108"/>
    </row>
    <row r="416" spans="1:71">
      <c r="A416" s="108"/>
      <c r="B416" s="108"/>
      <c r="AP416" s="108"/>
      <c r="AQ416" s="108"/>
      <c r="AR416" s="108"/>
      <c r="AS416" s="108"/>
      <c r="AT416" s="108"/>
      <c r="AU416" s="108"/>
      <c r="AV416" s="108"/>
      <c r="AW416" s="108"/>
      <c r="AX416" s="108"/>
      <c r="AY416" s="108"/>
      <c r="AZ416" s="108"/>
      <c r="BA416" s="108"/>
      <c r="BB416" s="108"/>
      <c r="BC416" s="108"/>
      <c r="BD416" s="108"/>
      <c r="BE416" s="108"/>
      <c r="BF416" s="108"/>
      <c r="BG416" s="108"/>
      <c r="BH416" s="108"/>
      <c r="BI416" s="108"/>
      <c r="BJ416" s="108"/>
      <c r="BK416" s="108"/>
      <c r="BL416" s="108"/>
      <c r="BM416" s="108"/>
      <c r="BN416" s="108"/>
      <c r="BO416" s="108"/>
      <c r="BP416" s="108"/>
      <c r="BQ416" s="108"/>
      <c r="BR416" s="108"/>
      <c r="BS416" s="108"/>
    </row>
    <row r="417" spans="1:71">
      <c r="A417" s="108"/>
      <c r="B417" s="108"/>
      <c r="AP417" s="108"/>
      <c r="AQ417" s="108"/>
      <c r="AR417" s="108"/>
      <c r="AS417" s="108"/>
      <c r="AT417" s="108"/>
      <c r="AU417" s="108"/>
      <c r="AV417" s="108"/>
      <c r="AW417" s="108"/>
      <c r="AX417" s="108"/>
      <c r="AY417" s="108"/>
      <c r="AZ417" s="108"/>
      <c r="BA417" s="108"/>
      <c r="BB417" s="108"/>
      <c r="BC417" s="108"/>
      <c r="BD417" s="108"/>
      <c r="BE417" s="108"/>
      <c r="BF417" s="108"/>
      <c r="BG417" s="108"/>
      <c r="BH417" s="108"/>
      <c r="BI417" s="108"/>
      <c r="BJ417" s="108"/>
      <c r="BK417" s="108"/>
      <c r="BL417" s="108"/>
      <c r="BM417" s="108"/>
      <c r="BN417" s="108"/>
      <c r="BO417" s="108"/>
      <c r="BP417" s="108"/>
      <c r="BQ417" s="108"/>
      <c r="BR417" s="108"/>
      <c r="BS417" s="108"/>
    </row>
    <row r="418" spans="1:71">
      <c r="A418" s="108"/>
      <c r="B418" s="108"/>
      <c r="AP418" s="108"/>
      <c r="AQ418" s="108"/>
      <c r="AR418" s="108"/>
      <c r="AS418" s="108"/>
      <c r="AT418" s="108"/>
      <c r="AU418" s="108"/>
      <c r="AV418" s="108"/>
      <c r="AW418" s="108"/>
      <c r="AX418" s="108"/>
      <c r="AY418" s="108"/>
      <c r="AZ418" s="108"/>
      <c r="BA418" s="108"/>
      <c r="BB418" s="108"/>
      <c r="BC418" s="108"/>
      <c r="BD418" s="108"/>
      <c r="BE418" s="108"/>
      <c r="BF418" s="108"/>
      <c r="BG418" s="108"/>
      <c r="BH418" s="108"/>
      <c r="BI418" s="108"/>
      <c r="BJ418" s="108"/>
      <c r="BK418" s="108"/>
      <c r="BL418" s="108"/>
      <c r="BM418" s="108"/>
      <c r="BN418" s="108"/>
      <c r="BO418" s="108"/>
      <c r="BP418" s="108"/>
      <c r="BQ418" s="108"/>
      <c r="BR418" s="108"/>
      <c r="BS418" s="108"/>
    </row>
    <row r="419" spans="1:71">
      <c r="A419" s="108"/>
      <c r="B419" s="108"/>
      <c r="AP419" s="108"/>
      <c r="AQ419" s="108"/>
      <c r="AR419" s="108"/>
      <c r="AS419" s="108"/>
      <c r="AT419" s="108"/>
      <c r="AU419" s="108"/>
      <c r="AV419" s="108"/>
      <c r="AW419" s="108"/>
      <c r="AX419" s="108"/>
      <c r="AY419" s="108"/>
      <c r="AZ419" s="108"/>
      <c r="BA419" s="108"/>
      <c r="BB419" s="108"/>
      <c r="BC419" s="108"/>
      <c r="BD419" s="108"/>
      <c r="BE419" s="108"/>
      <c r="BF419" s="108"/>
      <c r="BG419" s="108"/>
      <c r="BH419" s="108"/>
      <c r="BI419" s="108"/>
      <c r="BJ419" s="108"/>
      <c r="BK419" s="108"/>
      <c r="BL419" s="108"/>
      <c r="BM419" s="108"/>
      <c r="BN419" s="108"/>
      <c r="BO419" s="108"/>
      <c r="BP419" s="108"/>
      <c r="BQ419" s="108"/>
      <c r="BR419" s="108"/>
      <c r="BS419" s="108"/>
    </row>
    <row r="420" spans="1:71">
      <c r="A420" s="108"/>
      <c r="B420" s="108"/>
      <c r="AP420" s="108"/>
      <c r="AQ420" s="108"/>
      <c r="AR420" s="108"/>
      <c r="AS420" s="108"/>
      <c r="AT420" s="108"/>
      <c r="AU420" s="108"/>
      <c r="AV420" s="108"/>
      <c r="AW420" s="108"/>
      <c r="AX420" s="108"/>
      <c r="AY420" s="108"/>
      <c r="AZ420" s="108"/>
      <c r="BA420" s="108"/>
      <c r="BB420" s="108"/>
      <c r="BC420" s="108"/>
      <c r="BD420" s="108"/>
      <c r="BE420" s="108"/>
      <c r="BF420" s="108"/>
      <c r="BG420" s="108"/>
      <c r="BH420" s="108"/>
      <c r="BI420" s="108"/>
      <c r="BJ420" s="108"/>
      <c r="BK420" s="108"/>
      <c r="BL420" s="108"/>
      <c r="BM420" s="108"/>
      <c r="BN420" s="108"/>
      <c r="BO420" s="108"/>
      <c r="BP420" s="108"/>
      <c r="BQ420" s="108"/>
      <c r="BR420" s="108"/>
      <c r="BS420" s="108"/>
    </row>
    <row r="421" spans="1:71">
      <c r="A421" s="108"/>
      <c r="B421" s="108"/>
      <c r="AP421" s="108"/>
      <c r="AQ421" s="108"/>
      <c r="AR421" s="108"/>
      <c r="AS421" s="108"/>
      <c r="AT421" s="108"/>
      <c r="AU421" s="108"/>
      <c r="AV421" s="108"/>
      <c r="AW421" s="108"/>
      <c r="AX421" s="108"/>
      <c r="AY421" s="108"/>
      <c r="AZ421" s="108"/>
      <c r="BA421" s="108"/>
      <c r="BB421" s="108"/>
      <c r="BC421" s="108"/>
      <c r="BD421" s="108"/>
      <c r="BE421" s="108"/>
      <c r="BF421" s="108"/>
      <c r="BG421" s="108"/>
      <c r="BH421" s="108"/>
      <c r="BI421" s="108"/>
      <c r="BJ421" s="108"/>
      <c r="BK421" s="108"/>
      <c r="BL421" s="108"/>
      <c r="BM421" s="108"/>
      <c r="BN421" s="108"/>
      <c r="BO421" s="108"/>
      <c r="BP421" s="108"/>
      <c r="BQ421" s="108"/>
      <c r="BR421" s="108"/>
      <c r="BS421" s="108"/>
    </row>
    <row r="422" spans="1:71">
      <c r="A422" s="108"/>
      <c r="B422" s="108"/>
      <c r="AP422" s="108"/>
      <c r="AQ422" s="108"/>
      <c r="AR422" s="108"/>
      <c r="AS422" s="108"/>
      <c r="AT422" s="108"/>
      <c r="AU422" s="108"/>
      <c r="AV422" s="108"/>
      <c r="AW422" s="108"/>
      <c r="AX422" s="108"/>
      <c r="AY422" s="108"/>
      <c r="AZ422" s="108"/>
      <c r="BA422" s="108"/>
      <c r="BB422" s="108"/>
      <c r="BC422" s="108"/>
      <c r="BD422" s="108"/>
      <c r="BE422" s="108"/>
      <c r="BF422" s="108"/>
      <c r="BG422" s="108"/>
      <c r="BH422" s="108"/>
      <c r="BI422" s="108"/>
      <c r="BJ422" s="108"/>
      <c r="BK422" s="108"/>
      <c r="BL422" s="108"/>
      <c r="BM422" s="108"/>
      <c r="BN422" s="108"/>
      <c r="BO422" s="108"/>
      <c r="BP422" s="108"/>
      <c r="BQ422" s="108"/>
      <c r="BR422" s="108"/>
      <c r="BS422" s="108"/>
    </row>
    <row r="423" spans="1:71">
      <c r="A423" s="108"/>
      <c r="B423" s="108"/>
      <c r="AP423" s="108"/>
      <c r="AQ423" s="108"/>
      <c r="AR423" s="108"/>
      <c r="AS423" s="108"/>
      <c r="AT423" s="108"/>
      <c r="AU423" s="108"/>
      <c r="AV423" s="108"/>
      <c r="AW423" s="108"/>
      <c r="AX423" s="108"/>
      <c r="AY423" s="108"/>
      <c r="AZ423" s="108"/>
      <c r="BA423" s="108"/>
      <c r="BB423" s="108"/>
      <c r="BC423" s="108"/>
      <c r="BD423" s="108"/>
      <c r="BE423" s="108"/>
      <c r="BF423" s="108"/>
      <c r="BG423" s="108"/>
      <c r="BH423" s="108"/>
      <c r="BI423" s="108"/>
      <c r="BJ423" s="108"/>
      <c r="BK423" s="108"/>
      <c r="BL423" s="108"/>
      <c r="BM423" s="108"/>
      <c r="BN423" s="108"/>
      <c r="BO423" s="108"/>
      <c r="BP423" s="108"/>
      <c r="BQ423" s="108"/>
      <c r="BR423" s="108"/>
      <c r="BS423" s="108"/>
    </row>
    <row r="424" spans="1:71">
      <c r="A424" s="108"/>
      <c r="B424" s="108"/>
      <c r="AP424" s="108"/>
      <c r="AQ424" s="108"/>
      <c r="AR424" s="108"/>
      <c r="AS424" s="108"/>
      <c r="AT424" s="108"/>
      <c r="AU424" s="108"/>
      <c r="AV424" s="108"/>
      <c r="AW424" s="108"/>
      <c r="AX424" s="108"/>
      <c r="AY424" s="108"/>
      <c r="AZ424" s="108"/>
      <c r="BA424" s="108"/>
      <c r="BB424" s="108"/>
      <c r="BC424" s="108"/>
      <c r="BD424" s="108"/>
      <c r="BE424" s="108"/>
      <c r="BF424" s="108"/>
      <c r="BG424" s="108"/>
      <c r="BH424" s="108"/>
      <c r="BI424" s="108"/>
      <c r="BJ424" s="108"/>
      <c r="BK424" s="108"/>
      <c r="BL424" s="108"/>
      <c r="BM424" s="108"/>
      <c r="BN424" s="108"/>
      <c r="BO424" s="108"/>
      <c r="BP424" s="108"/>
      <c r="BQ424" s="108"/>
      <c r="BR424" s="108"/>
      <c r="BS424" s="108"/>
    </row>
    <row r="425" spans="1:71">
      <c r="A425" s="108"/>
      <c r="B425" s="108"/>
      <c r="AP425" s="108"/>
      <c r="AQ425" s="108"/>
      <c r="AR425" s="108"/>
      <c r="AS425" s="108"/>
      <c r="AT425" s="108"/>
      <c r="AU425" s="108"/>
      <c r="AV425" s="108"/>
      <c r="AW425" s="108"/>
      <c r="AX425" s="108"/>
      <c r="AY425" s="108"/>
      <c r="AZ425" s="108"/>
      <c r="BA425" s="108"/>
      <c r="BB425" s="108"/>
      <c r="BC425" s="108"/>
      <c r="BD425" s="108"/>
      <c r="BE425" s="108"/>
      <c r="BF425" s="108"/>
      <c r="BG425" s="108"/>
      <c r="BH425" s="108"/>
      <c r="BI425" s="108"/>
      <c r="BJ425" s="108"/>
      <c r="BK425" s="108"/>
      <c r="BL425" s="108"/>
      <c r="BM425" s="108"/>
      <c r="BN425" s="108"/>
      <c r="BO425" s="108"/>
      <c r="BP425" s="108"/>
      <c r="BQ425" s="108"/>
      <c r="BR425" s="108"/>
      <c r="BS425" s="108"/>
    </row>
    <row r="426" spans="1:71">
      <c r="A426" s="108"/>
      <c r="B426" s="108"/>
    </row>
    <row r="427" spans="1:71">
      <c r="A427" s="108"/>
      <c r="B427" s="108"/>
    </row>
    <row r="428" spans="1:71">
      <c r="A428" s="108"/>
      <c r="B428" s="108"/>
    </row>
    <row r="429" spans="1:71">
      <c r="A429" s="108"/>
      <c r="B429" s="108"/>
    </row>
    <row r="430" spans="1:71">
      <c r="A430" s="108"/>
      <c r="B430" s="108"/>
    </row>
    <row r="431" spans="1:71">
      <c r="A431" s="108"/>
      <c r="B431" s="108"/>
    </row>
    <row r="432" spans="1:71">
      <c r="A432" s="108"/>
      <c r="B432" s="108"/>
    </row>
    <row r="433" spans="1:2">
      <c r="A433" s="108"/>
      <c r="B433" s="108"/>
    </row>
    <row r="434" spans="1:2">
      <c r="A434" s="108"/>
      <c r="B434" s="108"/>
    </row>
    <row r="435" spans="1:2">
      <c r="A435" s="108"/>
      <c r="B435" s="108"/>
    </row>
    <row r="436" spans="1:2">
      <c r="A436" s="108"/>
      <c r="B436" s="108"/>
    </row>
    <row r="437" spans="1:2">
      <c r="A437" s="108"/>
      <c r="B437" s="108"/>
    </row>
    <row r="438" spans="1:2">
      <c r="A438" s="108"/>
      <c r="B438" s="108"/>
    </row>
    <row r="439" spans="1:2">
      <c r="A439" s="108"/>
      <c r="B439" s="108"/>
    </row>
    <row r="440" spans="1:2">
      <c r="A440" s="108"/>
      <c r="B440" s="108"/>
    </row>
    <row r="441" spans="1:2">
      <c r="A441" s="108"/>
      <c r="B441" s="108"/>
    </row>
    <row r="442" spans="1:2">
      <c r="A442" s="108"/>
      <c r="B442" s="108"/>
    </row>
    <row r="443" spans="1:2">
      <c r="A443" s="108"/>
      <c r="B443" s="108"/>
    </row>
    <row r="444" spans="1:2">
      <c r="A444" s="108"/>
      <c r="B444" s="108"/>
    </row>
    <row r="445" spans="1:2">
      <c r="A445" s="108"/>
      <c r="B445" s="108"/>
    </row>
    <row r="446" spans="1:2">
      <c r="A446" s="108"/>
      <c r="B446" s="108"/>
    </row>
    <row r="447" spans="1:2">
      <c r="A447" s="108"/>
      <c r="B447" s="108"/>
    </row>
    <row r="448" spans="1:2">
      <c r="A448" s="108"/>
      <c r="B448" s="108"/>
    </row>
    <row r="449" spans="1:2">
      <c r="A449" s="108"/>
      <c r="B449" s="108"/>
    </row>
    <row r="450" spans="1:2">
      <c r="A450" s="108"/>
      <c r="B450" s="108"/>
    </row>
    <row r="451" spans="1:2">
      <c r="A451" s="108"/>
      <c r="B451" s="108"/>
    </row>
    <row r="452" spans="1:2">
      <c r="A452" s="108"/>
      <c r="B452" s="108"/>
    </row>
    <row r="453" spans="1:2">
      <c r="A453" s="108"/>
      <c r="B453" s="108"/>
    </row>
    <row r="454" spans="1:2">
      <c r="A454" s="108"/>
      <c r="B454" s="108"/>
    </row>
    <row r="455" spans="1:2">
      <c r="A455" s="108"/>
      <c r="B455" s="108"/>
    </row>
    <row r="456" spans="1:2">
      <c r="A456" s="108"/>
      <c r="B456" s="108"/>
    </row>
    <row r="457" spans="1:2">
      <c r="A457" s="108"/>
      <c r="B457" s="108"/>
    </row>
    <row r="458" spans="1:2">
      <c r="A458" s="108"/>
      <c r="B458" s="108"/>
    </row>
    <row r="459" spans="1:2">
      <c r="A459" s="108"/>
      <c r="B459" s="108"/>
    </row>
    <row r="460" spans="1:2">
      <c r="A460" s="108"/>
      <c r="B460" s="108"/>
    </row>
    <row r="461" spans="1:2">
      <c r="A461" s="108"/>
      <c r="B461" s="108"/>
    </row>
    <row r="462" spans="1:2">
      <c r="A462" s="108"/>
      <c r="B462" s="108"/>
    </row>
    <row r="463" spans="1:2">
      <c r="A463" s="108"/>
      <c r="B463" s="108"/>
    </row>
    <row r="464" spans="1:2">
      <c r="A464" s="108"/>
      <c r="B464" s="108"/>
    </row>
    <row r="465" spans="1:2">
      <c r="A465" s="108"/>
      <c r="B465" s="108"/>
    </row>
    <row r="466" spans="1:2">
      <c r="A466" s="108"/>
      <c r="B466" s="108"/>
    </row>
    <row r="467" spans="1:2">
      <c r="A467" s="108"/>
      <c r="B467" s="108"/>
    </row>
    <row r="468" spans="1:2">
      <c r="A468" s="108"/>
      <c r="B468" s="108"/>
    </row>
    <row r="469" spans="1:2">
      <c r="A469" s="108"/>
      <c r="B469" s="108"/>
    </row>
    <row r="470" spans="1:2">
      <c r="A470" s="108"/>
      <c r="B470" s="108"/>
    </row>
    <row r="471" spans="1:2">
      <c r="A471" s="108"/>
      <c r="B471" s="108"/>
    </row>
    <row r="472" spans="1:2">
      <c r="A472" s="108"/>
      <c r="B472" s="108"/>
    </row>
    <row r="473" spans="1:2">
      <c r="A473" s="108"/>
      <c r="B473" s="108"/>
    </row>
    <row r="474" spans="1:2">
      <c r="A474" s="108"/>
      <c r="B474" s="108"/>
    </row>
    <row r="475" spans="1:2">
      <c r="A475" s="108"/>
      <c r="B475" s="108"/>
    </row>
    <row r="476" spans="1:2">
      <c r="A476" s="108"/>
      <c r="B476" s="108"/>
    </row>
    <row r="477" spans="1:2">
      <c r="A477" s="108"/>
      <c r="B477" s="108"/>
    </row>
    <row r="478" spans="1:2">
      <c r="A478" s="108"/>
      <c r="B478" s="108"/>
    </row>
    <row r="479" spans="1:2">
      <c r="A479" s="108"/>
      <c r="B479" s="108"/>
    </row>
    <row r="480" spans="1:2">
      <c r="A480" s="108"/>
      <c r="B480" s="108"/>
    </row>
    <row r="481" spans="1:2">
      <c r="A481" s="108"/>
      <c r="B481" s="108"/>
    </row>
    <row r="482" spans="1:2">
      <c r="A482" s="108"/>
      <c r="B482" s="108"/>
    </row>
    <row r="483" spans="1:2">
      <c r="A483" s="108"/>
      <c r="B483" s="108"/>
    </row>
    <row r="484" spans="1:2">
      <c r="A484" s="108"/>
      <c r="B484" s="108"/>
    </row>
    <row r="485" spans="1:2">
      <c r="A485" s="108"/>
      <c r="B485" s="108"/>
    </row>
    <row r="486" spans="1:2">
      <c r="A486" s="108"/>
      <c r="B486" s="108"/>
    </row>
    <row r="487" spans="1:2">
      <c r="A487" s="108"/>
      <c r="B487" s="108"/>
    </row>
    <row r="488" spans="1:2">
      <c r="A488" s="108"/>
      <c r="B488" s="108"/>
    </row>
    <row r="489" spans="1:2">
      <c r="A489" s="108"/>
      <c r="B489" s="108"/>
    </row>
    <row r="490" spans="1:2">
      <c r="A490" s="108"/>
      <c r="B490" s="108"/>
    </row>
    <row r="491" spans="1:2">
      <c r="A491" s="108"/>
      <c r="B491" s="108"/>
    </row>
    <row r="492" spans="1:2">
      <c r="A492" s="108"/>
      <c r="B492" s="108"/>
    </row>
    <row r="493" spans="1:2">
      <c r="A493" s="108"/>
      <c r="B493" s="108"/>
    </row>
    <row r="494" spans="1:2">
      <c r="A494" s="108"/>
      <c r="B494" s="108"/>
    </row>
    <row r="495" spans="1:2">
      <c r="A495" s="108"/>
      <c r="B495" s="108"/>
    </row>
    <row r="496" spans="1:2">
      <c r="A496" s="108"/>
      <c r="B496" s="108"/>
    </row>
    <row r="497" spans="1:2">
      <c r="A497" s="108"/>
      <c r="B497" s="108"/>
    </row>
    <row r="498" spans="1:2">
      <c r="A498" s="108"/>
      <c r="B498" s="108"/>
    </row>
    <row r="499" spans="1:2">
      <c r="A499" s="108"/>
      <c r="B499" s="108"/>
    </row>
    <row r="500" spans="1:2">
      <c r="A500" s="108"/>
      <c r="B500" s="108"/>
    </row>
    <row r="501" spans="1:2">
      <c r="A501" s="108"/>
      <c r="B501" s="108"/>
    </row>
    <row r="502" spans="1:2">
      <c r="A502" s="108"/>
      <c r="B502" s="108"/>
    </row>
    <row r="503" spans="1:2">
      <c r="A503" s="108"/>
      <c r="B503" s="108"/>
    </row>
    <row r="504" spans="1:2">
      <c r="A504" s="108"/>
      <c r="B504" s="108"/>
    </row>
    <row r="505" spans="1:2">
      <c r="A505" s="108"/>
      <c r="B505" s="108"/>
    </row>
    <row r="506" spans="1:2">
      <c r="A506" s="108"/>
      <c r="B506" s="108"/>
    </row>
    <row r="507" spans="1:2">
      <c r="A507" s="108"/>
      <c r="B507" s="108"/>
    </row>
    <row r="508" spans="1:2">
      <c r="A508" s="108"/>
      <c r="B508" s="108"/>
    </row>
    <row r="509" spans="1:2">
      <c r="A509" s="108"/>
      <c r="B509" s="108"/>
    </row>
    <row r="510" spans="1:2">
      <c r="A510" s="108"/>
      <c r="B510" s="108"/>
    </row>
    <row r="511" spans="1:2">
      <c r="A511" s="108"/>
      <c r="B511" s="108"/>
    </row>
    <row r="512" spans="1:2">
      <c r="A512" s="108"/>
      <c r="B512" s="108"/>
    </row>
    <row r="513" spans="1:2">
      <c r="A513" s="108"/>
      <c r="B513" s="108"/>
    </row>
    <row r="514" spans="1:2">
      <c r="A514" s="108"/>
      <c r="B514" s="108"/>
    </row>
    <row r="515" spans="1:2">
      <c r="A515" s="108"/>
      <c r="B515" s="108"/>
    </row>
    <row r="516" spans="1:2">
      <c r="A516" s="108"/>
      <c r="B516" s="108"/>
    </row>
    <row r="517" spans="1:2">
      <c r="A517" s="108"/>
      <c r="B517" s="108"/>
    </row>
    <row r="518" spans="1:2">
      <c r="A518" s="108"/>
      <c r="B518" s="108"/>
    </row>
    <row r="519" spans="1:2">
      <c r="A519" s="108"/>
      <c r="B519" s="108"/>
    </row>
    <row r="520" spans="1:2">
      <c r="A520" s="108"/>
      <c r="B520" s="108"/>
    </row>
    <row r="521" spans="1:2">
      <c r="A521" s="108"/>
      <c r="B521" s="108"/>
    </row>
    <row r="522" spans="1:2">
      <c r="A522" s="108"/>
      <c r="B522" s="108"/>
    </row>
    <row r="523" spans="1:2">
      <c r="A523" s="108"/>
      <c r="B523" s="108"/>
    </row>
    <row r="524" spans="1:2">
      <c r="A524" s="108"/>
      <c r="B524" s="108"/>
    </row>
    <row r="525" spans="1:2">
      <c r="A525" s="108"/>
      <c r="B525" s="108"/>
    </row>
    <row r="526" spans="1:2">
      <c r="A526" s="108"/>
      <c r="B526" s="108"/>
    </row>
    <row r="527" spans="1:2">
      <c r="A527" s="108"/>
      <c r="B527" s="108"/>
    </row>
    <row r="528" spans="1:2">
      <c r="A528" s="108"/>
      <c r="B528" s="108"/>
    </row>
    <row r="529" spans="1:2">
      <c r="A529" s="108"/>
      <c r="B529" s="108"/>
    </row>
    <row r="530" spans="1:2">
      <c r="A530" s="108"/>
      <c r="B530" s="108"/>
    </row>
    <row r="531" spans="1:2">
      <c r="A531" s="108"/>
      <c r="B531" s="108"/>
    </row>
    <row r="532" spans="1:2">
      <c r="A532" s="108"/>
      <c r="B532" s="108"/>
    </row>
    <row r="533" spans="1:2">
      <c r="A533" s="108"/>
      <c r="B533" s="108"/>
    </row>
    <row r="534" spans="1:2">
      <c r="A534" s="108"/>
      <c r="B534" s="108"/>
    </row>
    <row r="535" spans="1:2">
      <c r="A535" s="108"/>
      <c r="B535" s="108"/>
    </row>
    <row r="536" spans="1:2">
      <c r="A536" s="108"/>
      <c r="B536" s="108"/>
    </row>
    <row r="537" spans="1:2">
      <c r="A537" s="108"/>
      <c r="B537" s="108"/>
    </row>
    <row r="538" spans="1:2">
      <c r="A538" s="108"/>
      <c r="B538" s="108"/>
    </row>
    <row r="539" spans="1:2">
      <c r="A539" s="108"/>
      <c r="B539" s="108"/>
    </row>
    <row r="540" spans="1:2">
      <c r="A540" s="108"/>
      <c r="B540" s="108"/>
    </row>
    <row r="541" spans="1:2">
      <c r="A541" s="108"/>
      <c r="B541" s="108"/>
    </row>
    <row r="542" spans="1:2">
      <c r="A542" s="108"/>
      <c r="B542" s="108"/>
    </row>
    <row r="543" spans="1:2">
      <c r="A543" s="108"/>
      <c r="B543" s="108"/>
    </row>
    <row r="544" spans="1:2">
      <c r="A544" s="108"/>
      <c r="B544" s="108"/>
    </row>
    <row r="545" spans="1:2">
      <c r="A545" s="108"/>
      <c r="B545" s="108"/>
    </row>
    <row r="546" spans="1:2">
      <c r="A546" s="108"/>
      <c r="B546" s="108"/>
    </row>
    <row r="547" spans="1:2">
      <c r="A547" s="108"/>
      <c r="B547" s="108"/>
    </row>
    <row r="548" spans="1:2">
      <c r="A548" s="108"/>
      <c r="B548" s="108"/>
    </row>
    <row r="549" spans="1:2">
      <c r="A549" s="108"/>
      <c r="B549" s="108"/>
    </row>
    <row r="550" spans="1:2">
      <c r="A550" s="108"/>
      <c r="B550" s="108"/>
    </row>
    <row r="551" spans="1:2">
      <c r="A551" s="108"/>
      <c r="B551" s="108"/>
    </row>
    <row r="552" spans="1:2">
      <c r="A552" s="108"/>
      <c r="B552" s="108"/>
    </row>
    <row r="553" spans="1:2">
      <c r="A553" s="108"/>
      <c r="B553" s="108"/>
    </row>
    <row r="554" spans="1:2">
      <c r="A554" s="108"/>
      <c r="B554" s="108"/>
    </row>
    <row r="555" spans="1:2">
      <c r="A555" s="108"/>
      <c r="B555" s="108"/>
    </row>
    <row r="556" spans="1:2">
      <c r="A556" s="108"/>
      <c r="B556" s="108"/>
    </row>
    <row r="557" spans="1:2">
      <c r="A557" s="108"/>
      <c r="B557" s="108"/>
    </row>
    <row r="558" spans="1:2">
      <c r="A558" s="108"/>
      <c r="B558" s="108"/>
    </row>
    <row r="559" spans="1:2">
      <c r="A559" s="108"/>
      <c r="B559" s="108"/>
    </row>
    <row r="560" spans="1:2">
      <c r="A560" s="108"/>
      <c r="B560" s="108"/>
    </row>
    <row r="561" spans="1:2">
      <c r="A561" s="108"/>
      <c r="B561" s="108"/>
    </row>
    <row r="562" spans="1:2">
      <c r="A562" s="108"/>
      <c r="B562" s="108"/>
    </row>
    <row r="563" spans="1:2">
      <c r="A563" s="108"/>
      <c r="B563" s="108"/>
    </row>
    <row r="564" spans="1:2">
      <c r="A564" s="108"/>
      <c r="B564" s="108"/>
    </row>
    <row r="565" spans="1:2">
      <c r="A565" s="108"/>
      <c r="B565" s="108"/>
    </row>
    <row r="566" spans="1:2">
      <c r="A566" s="108"/>
      <c r="B566" s="108"/>
    </row>
    <row r="567" spans="1:2">
      <c r="A567" s="108"/>
      <c r="B567" s="108"/>
    </row>
    <row r="568" spans="1:2">
      <c r="A568" s="108"/>
      <c r="B568" s="108"/>
    </row>
    <row r="569" spans="1:2">
      <c r="A569" s="108"/>
      <c r="B569" s="108"/>
    </row>
    <row r="570" spans="1:2">
      <c r="A570" s="108"/>
      <c r="B570" s="108"/>
    </row>
    <row r="571" spans="1:2">
      <c r="A571" s="108"/>
      <c r="B571" s="108"/>
    </row>
    <row r="572" spans="1:2">
      <c r="A572" s="108"/>
      <c r="B572" s="108"/>
    </row>
    <row r="573" spans="1:2">
      <c r="A573" s="108"/>
      <c r="B573" s="108"/>
    </row>
    <row r="574" spans="1:2">
      <c r="A574" s="108"/>
      <c r="B574" s="108"/>
    </row>
    <row r="575" spans="1:2">
      <c r="A575" s="108"/>
      <c r="B575" s="108"/>
    </row>
    <row r="576" spans="1:2">
      <c r="A576" s="108"/>
      <c r="B576" s="108"/>
    </row>
    <row r="577" spans="1:2">
      <c r="A577" s="108"/>
      <c r="B577" s="108"/>
    </row>
    <row r="578" spans="1:2">
      <c r="A578" s="108"/>
      <c r="B578" s="108"/>
    </row>
    <row r="579" spans="1:2">
      <c r="A579" s="108"/>
      <c r="B579" s="108"/>
    </row>
    <row r="580" spans="1:2">
      <c r="A580" s="108"/>
      <c r="B580" s="108"/>
    </row>
    <row r="581" spans="1:2">
      <c r="A581" s="108"/>
      <c r="B581" s="108"/>
    </row>
    <row r="582" spans="1:2">
      <c r="A582" s="108"/>
      <c r="B582" s="108"/>
    </row>
    <row r="583" spans="1:2">
      <c r="A583" s="108"/>
      <c r="B583" s="108"/>
    </row>
    <row r="584" spans="1:2">
      <c r="A584" s="108"/>
      <c r="B584" s="108"/>
    </row>
    <row r="585" spans="1:2">
      <c r="A585" s="108"/>
      <c r="B585" s="108"/>
    </row>
    <row r="586" spans="1:2">
      <c r="A586" s="108"/>
      <c r="B586" s="108"/>
    </row>
    <row r="587" spans="1:2">
      <c r="A587" s="108"/>
      <c r="B587" s="108"/>
    </row>
    <row r="588" spans="1:2">
      <c r="A588" s="108"/>
      <c r="B588" s="108"/>
    </row>
    <row r="589" spans="1:2">
      <c r="A589" s="108"/>
      <c r="B589" s="108"/>
    </row>
    <row r="590" spans="1:2">
      <c r="A590" s="108"/>
      <c r="B590" s="108"/>
    </row>
    <row r="591" spans="1:2">
      <c r="A591" s="108"/>
      <c r="B591" s="108"/>
    </row>
    <row r="592" spans="1:2">
      <c r="A592" s="108"/>
      <c r="B592" s="108"/>
    </row>
    <row r="593" spans="1:2">
      <c r="A593" s="108"/>
      <c r="B593" s="108"/>
    </row>
    <row r="594" spans="1:2">
      <c r="A594" s="108"/>
      <c r="B594" s="108"/>
    </row>
    <row r="595" spans="1:2">
      <c r="A595" s="108"/>
      <c r="B595" s="108"/>
    </row>
    <row r="596" spans="1:2">
      <c r="A596" s="108"/>
      <c r="B596" s="108"/>
    </row>
    <row r="597" spans="1:2">
      <c r="A597" s="108"/>
      <c r="B597" s="108"/>
    </row>
    <row r="598" spans="1:2">
      <c r="A598" s="108"/>
      <c r="B598" s="108"/>
    </row>
    <row r="599" spans="1:2">
      <c r="A599" s="108"/>
      <c r="B599" s="108"/>
    </row>
    <row r="600" spans="1:2">
      <c r="A600" s="108"/>
      <c r="B600" s="108"/>
    </row>
    <row r="601" spans="1:2">
      <c r="A601" s="108"/>
      <c r="B601" s="108"/>
    </row>
    <row r="602" spans="1:2">
      <c r="A602" s="108"/>
      <c r="B602" s="108"/>
    </row>
    <row r="603" spans="1:2">
      <c r="A603" s="108"/>
      <c r="B603" s="108"/>
    </row>
    <row r="604" spans="1:2">
      <c r="A604" s="108"/>
      <c r="B604" s="108"/>
    </row>
    <row r="605" spans="1:2">
      <c r="A605" s="108"/>
      <c r="B605" s="108"/>
    </row>
    <row r="606" spans="1:2">
      <c r="A606" s="108"/>
      <c r="B606" s="108"/>
    </row>
    <row r="607" spans="1:2">
      <c r="A607" s="108"/>
      <c r="B607" s="108"/>
    </row>
    <row r="608" spans="1:2">
      <c r="A608" s="108"/>
      <c r="B608" s="108"/>
    </row>
    <row r="609" spans="1:2">
      <c r="A609" s="108"/>
      <c r="B609" s="108"/>
    </row>
    <row r="610" spans="1:2">
      <c r="A610" s="108"/>
      <c r="B610" s="108"/>
    </row>
    <row r="611" spans="1:2">
      <c r="A611" s="108"/>
      <c r="B611" s="108"/>
    </row>
    <row r="612" spans="1:2">
      <c r="A612" s="108"/>
      <c r="B612" s="108"/>
    </row>
    <row r="613" spans="1:2">
      <c r="A613" s="108"/>
      <c r="B613" s="108"/>
    </row>
    <row r="614" spans="1:2">
      <c r="A614" s="108"/>
      <c r="B614" s="108"/>
    </row>
    <row r="615" spans="1:2">
      <c r="A615" s="108"/>
      <c r="B615" s="108"/>
    </row>
    <row r="616" spans="1:2">
      <c r="A616" s="108"/>
      <c r="B616" s="108"/>
    </row>
    <row r="617" spans="1:2">
      <c r="A617" s="108"/>
      <c r="B617" s="108"/>
    </row>
    <row r="618" spans="1:2">
      <c r="A618" s="108"/>
      <c r="B618" s="108"/>
    </row>
    <row r="619" spans="1:2">
      <c r="A619" s="108"/>
      <c r="B619" s="108"/>
    </row>
    <row r="620" spans="1:2">
      <c r="A620" s="108"/>
      <c r="B620" s="108"/>
    </row>
    <row r="621" spans="1:2">
      <c r="A621" s="108"/>
      <c r="B621" s="108"/>
    </row>
    <row r="622" spans="1:2">
      <c r="A622" s="108"/>
      <c r="B622" s="108"/>
    </row>
    <row r="623" spans="1:2">
      <c r="A623" s="108"/>
      <c r="B623" s="108"/>
    </row>
    <row r="624" spans="1:2">
      <c r="A624" s="108"/>
      <c r="B624" s="108"/>
    </row>
    <row r="625" spans="1:2">
      <c r="A625" s="108"/>
      <c r="B625" s="108"/>
    </row>
    <row r="626" spans="1:2">
      <c r="A626" s="108"/>
      <c r="B626" s="108"/>
    </row>
    <row r="627" spans="1:2">
      <c r="A627" s="108"/>
      <c r="B627" s="108"/>
    </row>
    <row r="628" spans="1:2">
      <c r="A628" s="108"/>
      <c r="B628" s="108"/>
    </row>
    <row r="629" spans="1:2">
      <c r="A629" s="108"/>
      <c r="B629" s="108"/>
    </row>
    <row r="630" spans="1:2">
      <c r="A630" s="108"/>
      <c r="B630" s="108"/>
    </row>
    <row r="631" spans="1:2">
      <c r="A631" s="108"/>
      <c r="B631" s="108"/>
    </row>
    <row r="632" spans="1:2">
      <c r="A632" s="108"/>
      <c r="B632" s="108"/>
    </row>
    <row r="633" spans="1:2">
      <c r="A633" s="108"/>
      <c r="B633" s="108"/>
    </row>
    <row r="634" spans="1:2">
      <c r="A634" s="108"/>
      <c r="B634" s="108"/>
    </row>
    <row r="635" spans="1:2">
      <c r="A635" s="108"/>
      <c r="B635" s="108"/>
    </row>
    <row r="636" spans="1:2">
      <c r="A636" s="108"/>
      <c r="B636" s="108"/>
    </row>
    <row r="637" spans="1:2">
      <c r="A637" s="108"/>
      <c r="B637" s="108"/>
    </row>
    <row r="638" spans="1:2">
      <c r="A638" s="108"/>
      <c r="B638" s="108"/>
    </row>
    <row r="639" spans="1:2">
      <c r="A639" s="108"/>
      <c r="B639" s="108"/>
    </row>
  </sheetData>
  <sheetProtection password="8BEA" sheet="1" objects="1" scenarios="1" selectLockedCells="1"/>
  <dataConsolidate/>
  <mergeCells count="136">
    <mergeCell ref="A84:F84"/>
    <mergeCell ref="G84:G85"/>
    <mergeCell ref="A86:G86"/>
    <mergeCell ref="D85:F85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B72:C72"/>
    <mergeCell ref="A83:G83"/>
    <mergeCell ref="G65:G67"/>
    <mergeCell ref="A45:C45"/>
    <mergeCell ref="A43:C43"/>
    <mergeCell ref="C55:F55"/>
    <mergeCell ref="C46:F46"/>
    <mergeCell ref="C59:F59"/>
    <mergeCell ref="H20:H21"/>
    <mergeCell ref="H35:H36"/>
    <mergeCell ref="H42:H45"/>
    <mergeCell ref="H66:H67"/>
    <mergeCell ref="H47:H63"/>
    <mergeCell ref="A69:F69"/>
    <mergeCell ref="H73:H74"/>
    <mergeCell ref="H75:H76"/>
    <mergeCell ref="F8:H8"/>
    <mergeCell ref="H71:H72"/>
    <mergeCell ref="D37:F37"/>
    <mergeCell ref="A42:F42"/>
    <mergeCell ref="A44:C44"/>
    <mergeCell ref="A32:F32"/>
    <mergeCell ref="C29:D29"/>
    <mergeCell ref="C30:D30"/>
    <mergeCell ref="D38:F38"/>
    <mergeCell ref="D39:F39"/>
    <mergeCell ref="A39:B39"/>
    <mergeCell ref="A40:B40"/>
    <mergeCell ref="C48:F48"/>
    <mergeCell ref="A71:A72"/>
    <mergeCell ref="B71:C71"/>
    <mergeCell ref="D71:E71"/>
    <mergeCell ref="A77:G77"/>
    <mergeCell ref="A80:G80"/>
    <mergeCell ref="G78:G79"/>
    <mergeCell ref="D40:F40"/>
    <mergeCell ref="A21:F21"/>
    <mergeCell ref="G42:G63"/>
    <mergeCell ref="E43:E45"/>
    <mergeCell ref="F43:F45"/>
    <mergeCell ref="A66:C66"/>
    <mergeCell ref="A67:C67"/>
    <mergeCell ref="E66:E67"/>
    <mergeCell ref="F66:F67"/>
    <mergeCell ref="A38:B38"/>
    <mergeCell ref="C57:F57"/>
    <mergeCell ref="C58:F58"/>
    <mergeCell ref="A78:F78"/>
    <mergeCell ref="C56:F56"/>
    <mergeCell ref="C47:F47"/>
    <mergeCell ref="C49:F49"/>
    <mergeCell ref="A2:H2"/>
    <mergeCell ref="A14:F14"/>
    <mergeCell ref="A4:H4"/>
    <mergeCell ref="A11:H11"/>
    <mergeCell ref="A12:H12"/>
    <mergeCell ref="A13:F13"/>
    <mergeCell ref="A15:G15"/>
    <mergeCell ref="A10:H10"/>
    <mergeCell ref="A3:H3"/>
    <mergeCell ref="B8:C8"/>
    <mergeCell ref="B9:C9"/>
    <mergeCell ref="A5:H5"/>
    <mergeCell ref="A6:H6"/>
    <mergeCell ref="B7:H7"/>
    <mergeCell ref="A16:F16"/>
    <mergeCell ref="E18:F18"/>
    <mergeCell ref="G35:G36"/>
    <mergeCell ref="B17:C17"/>
    <mergeCell ref="E17:F17"/>
    <mergeCell ref="A20:F20"/>
    <mergeCell ref="C27:D27"/>
    <mergeCell ref="H17:H18"/>
    <mergeCell ref="B18:C18"/>
    <mergeCell ref="C92:F92"/>
    <mergeCell ref="C93:F93"/>
    <mergeCell ref="H89:H93"/>
    <mergeCell ref="G89:G93"/>
    <mergeCell ref="A95:G95"/>
    <mergeCell ref="C88:F88"/>
    <mergeCell ref="G87:H87"/>
    <mergeCell ref="C89:F89"/>
    <mergeCell ref="C90:F90"/>
    <mergeCell ref="C91:F91"/>
    <mergeCell ref="A94:G94"/>
    <mergeCell ref="A79:E79"/>
    <mergeCell ref="C62:F62"/>
    <mergeCell ref="A19:G19"/>
    <mergeCell ref="A81:F81"/>
    <mergeCell ref="A82:F82"/>
    <mergeCell ref="A87:F87"/>
    <mergeCell ref="B76:C76"/>
    <mergeCell ref="D72:E72"/>
    <mergeCell ref="D74:E74"/>
    <mergeCell ref="D76:E76"/>
    <mergeCell ref="C28:D28"/>
    <mergeCell ref="A35:F35"/>
    <mergeCell ref="A33:F33"/>
    <mergeCell ref="A36:F36"/>
    <mergeCell ref="A65:F65"/>
    <mergeCell ref="B73:C73"/>
    <mergeCell ref="D73:E73"/>
    <mergeCell ref="A75:A76"/>
    <mergeCell ref="B75:C75"/>
    <mergeCell ref="D75:E75"/>
    <mergeCell ref="A37:B37"/>
    <mergeCell ref="A31:G31"/>
    <mergeCell ref="A34:G34"/>
    <mergeCell ref="A41:G41"/>
    <mergeCell ref="A73:A74"/>
    <mergeCell ref="C50:F50"/>
    <mergeCell ref="C51:F51"/>
    <mergeCell ref="C53:F53"/>
    <mergeCell ref="C52:F52"/>
    <mergeCell ref="D70:E70"/>
    <mergeCell ref="B70:C70"/>
    <mergeCell ref="B74:C74"/>
    <mergeCell ref="A64:G64"/>
    <mergeCell ref="A68:G68"/>
    <mergeCell ref="C60:F60"/>
    <mergeCell ref="C61:F61"/>
    <mergeCell ref="C63:F63"/>
    <mergeCell ref="C54:F54"/>
  </mergeCells>
  <dataValidations xWindow="421" yWindow="649" count="1">
    <dataValidation type="list" allowBlank="1" showInputMessage="1" showErrorMessage="1" promptTitle="SELECCION DE SECCION" prompt="Seleccione la sección del festival entre las opciones del desplegable." sqref="D23:D26">
      <formula1>INDIRECT(C23)</formula1>
    </dataValidation>
  </dataValidations>
  <pageMargins left="0.25" right="0.25" top="0.75" bottom="0.75" header="0.3" footer="0.3"/>
  <pageSetup paperSize="9" scale="33" orientation="portrait" horizontalDpi="360" verticalDpi="360" r:id="rId1"/>
  <rowBreaks count="1" manualBreakCount="1">
    <brk id="64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373380</xdr:colOff>
                    <xdr:row>8</xdr:row>
                    <xdr:rowOff>76200</xdr:rowOff>
                  </from>
                  <to>
                    <xdr:col>3</xdr:col>
                    <xdr:colOff>1112520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457200</xdr:colOff>
                    <xdr:row>8</xdr:row>
                    <xdr:rowOff>76200</xdr:rowOff>
                  </from>
                  <to>
                    <xdr:col>1</xdr:col>
                    <xdr:colOff>1264920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2065020</xdr:colOff>
                    <xdr:row>8</xdr:row>
                    <xdr:rowOff>76200</xdr:rowOff>
                  </from>
                  <to>
                    <xdr:col>2</xdr:col>
                    <xdr:colOff>457200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1127760</xdr:colOff>
                    <xdr:row>8</xdr:row>
                    <xdr:rowOff>76200</xdr:rowOff>
                  </from>
                  <to>
                    <xdr:col>2</xdr:col>
                    <xdr:colOff>2689860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1363980</xdr:colOff>
                    <xdr:row>8</xdr:row>
                    <xdr:rowOff>60960</xdr:rowOff>
                  </from>
                  <to>
                    <xdr:col>4</xdr:col>
                    <xdr:colOff>373380</xdr:colOff>
                    <xdr:row>8</xdr:row>
                    <xdr:rowOff>274320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21" yWindow="649" count="16">
        <x14:dataValidation type="list" allowBlank="1" showInputMessage="1" showErrorMessage="1">
          <x14:formula1>
            <xm:f>'OCULTO PREMIOS Y HONORES'!$E$1:$E$2</xm:f>
          </x14:formula1>
          <xm:sqref>F28:F30</xm:sqref>
        </x14:dataValidation>
        <x14:dataValidation type="list" allowBlank="1" showInputMessage="1" showErrorMessage="1" promptTitle="PREMIOS" prompt="Seleccione las opciones del desplegable para indicar si además de participar se obtuvo premio.">
          <x14:formula1>
            <xm:f>'E.1.Premios y festivales'!$L$7:$L$8</xm:f>
          </x14:formula1>
          <xm:sqref>F23:F26</xm:sqref>
        </x14:dataValidation>
        <x14:dataValidation type="list" allowBlank="1" showInputMessage="1" showErrorMessage="1" promptTitle="SELECCION DE CATEGORIA" prompt="Selecciones la categoría entre las opciones del desplegable.">
          <x14:formula1>
            <xm:f>'E.1.Premios y festivales'!$H$4:$H$8</xm:f>
          </x14:formula1>
          <xm:sqref>E23:E26</xm:sqref>
        </x14:dataValidation>
        <x14:dataValidation type="list" allowBlank="1" showInputMessage="1" showErrorMessage="1" promptTitle="SELECCION DE CATEGORIA" prompt="Seleccione del desplegable la categoría en la que concurrió al premio u honor.">
          <x14:formula1>
            <xm:f>'E.1.Premios y festivales'!$H$4:$H$8</xm:f>
          </x14:formula1>
          <xm:sqref>E28:E30</xm:sqref>
        </x14:dataValidation>
        <x14:dataValidation type="list" allowBlank="1" showInputMessage="1" showErrorMessage="1" promptTitle="SELECCION DE FESTIVAL" prompt="Seleccione festival entre las opciones del desplegable.">
          <x14:formula1>
            <xm:f>'E.1.Premios y festivales'!$F$5:$F$68</xm:f>
          </x14:formula1>
          <xm:sqref>C23:C26</xm:sqref>
        </x14:dataValidation>
        <x14:dataValidation type="list" allowBlank="1" showInputMessage="1" showErrorMessage="1">
          <x14:formula1>
            <xm:f>'E.2. Estrenos'!$A$3:$A$6</xm:f>
          </x14:formula1>
          <xm:sqref>A33:F33</xm:sqref>
        </x14:dataValidation>
        <x14:dataValidation type="list" allowBlank="1" showInputMessage="1" showErrorMessage="1">
          <x14:formula1>
            <xm:f>'Datos generales. Criterios 2B-C'!$C$11:$C$19</xm:f>
          </x14:formula1>
          <xm:sqref>A14:F14</xm:sqref>
        </x14:dataValidation>
        <x14:dataValidation type="list" allowBlank="1" showInputMessage="1" showErrorMessage="1">
          <x14:formula1>
            <xm:f>'F. Jefes de equipo'!$C$2:$C$4</xm:f>
          </x14:formula1>
          <xm:sqref>D43</xm:sqref>
        </x14:dataValidation>
        <x14:dataValidation type="list" allowBlank="1" showInputMessage="1" showErrorMessage="1" error="Elequipo completo debe estar formado al menos por diez puestos de trabajo.">
          <x14:formula1>
            <xm:f>'F. Jefes de equipo'!$E$2:$E$4</xm:f>
          </x14:formula1>
          <xm:sqref>B47:B63</xm:sqref>
        </x14:dataValidation>
        <x14:dataValidation type="list" allowBlank="1" showInputMessage="1" showErrorMessage="1">
          <x14:formula1>
            <xm:f>'F. Jefes de equipo'!$E$2:$E$4</xm:f>
          </x14:formula1>
          <xm:sqref>C38:C40</xm:sqref>
        </x14:dataValidation>
        <x14:dataValidation type="list" allowBlank="1" showInputMessage="1" showErrorMessage="1">
          <x14:formula1>
            <xm:f>'H. Experiencia equipo'!$D$3:$D$5</xm:f>
          </x14:formula1>
          <xm:sqref>F71:F76</xm:sqref>
        </x14:dataValidation>
        <x14:dataValidation type="list" allowBlank="1" showInputMessage="1" showErrorMessage="1">
          <x14:formula1>
            <xm:f>'J.Previsión contratación'!$B$4:$B$7</xm:f>
          </x14:formula1>
          <xm:sqref>A82:F82</xm:sqref>
        </x14:dataValidation>
        <x14:dataValidation type="list" allowBlank="1" showInputMessage="1" showErrorMessage="1">
          <x14:formula1>
            <xm:f>'H. Experiencia equipo'!$D$8:$D$10</xm:f>
          </x14:formula1>
          <xm:sqref>F79 B85</xm:sqref>
        </x14:dataValidation>
        <x14:dataValidation type="list" allowBlank="1" showInputMessage="1" showErrorMessage="1">
          <x14:formula1>
            <xm:f>'F. Jefes de equipo'!$A$2:$A$18</xm:f>
          </x14:formula1>
          <xm:sqref>A47:A63</xm:sqref>
        </x14:dataValidation>
        <x14:dataValidation type="list" allowBlank="1" showInputMessage="1" showErrorMessage="1" promptTitle="SELECCION DE PREMIO U HONOR" prompt="Seleccione del desplegable el premio u honor.">
          <x14:formula1>
            <xm:f>'E.1.Premios y festivales'!$A$107:$A$116</xm:f>
          </x14:formula1>
          <xm:sqref>C28:D30</xm:sqref>
        </x14:dataValidation>
        <x14:dataValidation type="list" allowBlank="1" showInputMessage="1" showErrorMessage="1">
          <x14:formula1>
            <xm:f>'H. Experiencia equipo'!$B$2:$B$66</xm:f>
          </x14:formula1>
          <xm:sqref>B71:C76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V23"/>
  <sheetViews>
    <sheetView workbookViewId="0">
      <selection activeCell="D10" sqref="D10"/>
    </sheetView>
  </sheetViews>
  <sheetFormatPr baseColWidth="10" defaultColWidth="11.44140625" defaultRowHeight="14.4"/>
  <cols>
    <col min="1" max="1" width="14.33203125" style="4" customWidth="1" collapsed="1"/>
    <col min="2" max="2" width="11.44140625" style="4"/>
    <col min="3" max="3" width="37.5546875" style="4" customWidth="1" collapsed="1"/>
    <col min="4" max="4" width="30.88671875" style="4" customWidth="1" collapsed="1"/>
    <col min="5" max="5" width="10.33203125" style="4" customWidth="1" collapsed="1"/>
    <col min="6" max="6" width="85.88671875" style="4" customWidth="1" collapsed="1"/>
    <col min="7" max="7" width="11.44140625" style="4"/>
    <col min="8" max="8" width="77.109375" style="4" customWidth="1"/>
    <col min="9" max="9" width="11.44140625" style="4"/>
    <col min="10" max="10" width="58.6640625" style="2" customWidth="1"/>
    <col min="11" max="11" width="11.44140625" style="2"/>
    <col min="12" max="12" width="11.44140625" style="4"/>
    <col min="13" max="13" width="32.88671875" style="4" customWidth="1" collapsed="1"/>
    <col min="14" max="14" width="27.5546875" style="4" customWidth="1" collapsed="1"/>
    <col min="15" max="15" width="11.44140625" style="4"/>
    <col min="16" max="16" width="26.6640625" style="4" customWidth="1" collapsed="1"/>
    <col min="17" max="16384" width="11.44140625" style="4"/>
  </cols>
  <sheetData>
    <row r="1" spans="3:22" ht="28.5" customHeight="1">
      <c r="C1" s="83" t="s">
        <v>293</v>
      </c>
      <c r="D1" s="82"/>
      <c r="F1" s="68" t="s">
        <v>292</v>
      </c>
    </row>
    <row r="2" spans="3:22" ht="27.75" customHeight="1">
      <c r="C2" s="81" t="s">
        <v>344</v>
      </c>
      <c r="D2" s="80" t="s">
        <v>215</v>
      </c>
      <c r="F2" s="79" t="s">
        <v>344</v>
      </c>
      <c r="J2" s="78"/>
      <c r="K2" s="16"/>
      <c r="M2" s="16"/>
      <c r="N2" s="76"/>
      <c r="O2" s="2"/>
      <c r="P2" s="75"/>
      <c r="Q2" s="2"/>
      <c r="R2" s="2"/>
      <c r="S2" s="2"/>
      <c r="T2" s="2"/>
      <c r="U2" s="2"/>
      <c r="V2" s="2"/>
    </row>
    <row r="3" spans="3:22" ht="27.75" customHeight="1">
      <c r="C3" s="72" t="s">
        <v>344</v>
      </c>
      <c r="D3" s="73" t="s">
        <v>291</v>
      </c>
      <c r="F3" s="67" t="s">
        <v>217</v>
      </c>
      <c r="J3" s="77"/>
      <c r="K3" s="16"/>
      <c r="M3" s="16"/>
      <c r="N3" s="76"/>
      <c r="O3" s="2"/>
      <c r="P3" s="75"/>
      <c r="Q3" s="2"/>
      <c r="R3" s="2"/>
      <c r="S3" s="2"/>
      <c r="T3" s="2"/>
      <c r="U3" s="2"/>
      <c r="V3" s="2"/>
    </row>
    <row r="4" spans="3:22" ht="27.75" customHeight="1" thickBot="1">
      <c r="C4" s="72" t="s">
        <v>344</v>
      </c>
      <c r="D4" s="73" t="s">
        <v>289</v>
      </c>
      <c r="F4" s="66" t="s">
        <v>290</v>
      </c>
      <c r="M4" s="74"/>
      <c r="N4" s="2"/>
      <c r="O4" s="2"/>
      <c r="P4" s="2"/>
      <c r="Q4" s="2"/>
      <c r="R4" s="2"/>
      <c r="S4" s="2"/>
      <c r="T4" s="2"/>
      <c r="U4" s="2"/>
      <c r="V4" s="2"/>
    </row>
    <row r="5" spans="3:22" ht="27.75" customHeight="1">
      <c r="C5" s="72" t="s">
        <v>290</v>
      </c>
      <c r="D5" s="73" t="s">
        <v>215</v>
      </c>
    </row>
    <row r="6" spans="3:22" ht="27" customHeight="1">
      <c r="C6" s="72" t="s">
        <v>290</v>
      </c>
      <c r="D6" s="73" t="s">
        <v>291</v>
      </c>
    </row>
    <row r="7" spans="3:22" ht="27.75" customHeight="1">
      <c r="C7" s="72" t="s">
        <v>290</v>
      </c>
      <c r="D7" s="71" t="s">
        <v>289</v>
      </c>
    </row>
    <row r="8" spans="3:22" ht="27.75" customHeight="1" thickBot="1">
      <c r="C8" s="70" t="s">
        <v>217</v>
      </c>
      <c r="D8" s="69"/>
    </row>
    <row r="9" spans="3:22" ht="27.75" customHeight="1" thickBot="1">
      <c r="H9" s="277" t="s">
        <v>368</v>
      </c>
      <c r="I9" s="277"/>
      <c r="J9" s="277"/>
    </row>
    <row r="10" spans="3:22" ht="27.75" customHeight="1" thickBot="1">
      <c r="C10" s="68" t="s">
        <v>288</v>
      </c>
      <c r="F10" s="100" t="s">
        <v>287</v>
      </c>
      <c r="G10" s="101"/>
      <c r="H10" s="102"/>
      <c r="I10" s="101"/>
      <c r="J10" s="100" t="s">
        <v>366</v>
      </c>
      <c r="L10" s="2"/>
    </row>
    <row r="11" spans="3:22" ht="27.75" customHeight="1">
      <c r="C11" s="67" t="s">
        <v>250</v>
      </c>
      <c r="F11" s="103"/>
      <c r="G11" s="104"/>
      <c r="H11" s="100" t="s">
        <v>365</v>
      </c>
      <c r="I11" s="104" t="s">
        <v>367</v>
      </c>
      <c r="J11" s="101"/>
      <c r="K11" s="65"/>
      <c r="L11" s="65"/>
    </row>
    <row r="12" spans="3:22" ht="27.75" customHeight="1">
      <c r="C12" s="67" t="s">
        <v>286</v>
      </c>
      <c r="F12" s="105" t="s">
        <v>285</v>
      </c>
      <c r="G12" s="104"/>
      <c r="H12" s="106" t="str">
        <f>IF(ISERROR(VLOOKUP(F12,'AUTOBAREMO LINEA 1'!#REF!,1,FALSE)),F12,"")</f>
        <v>1º. Al menos uno de los personajes principales esté relacionado con la cultura andaluza</v>
      </c>
      <c r="I12" s="104">
        <f>7-COUNTIF(H12:H18,"")</f>
        <v>7</v>
      </c>
      <c r="J12" s="101" t="str">
        <f>INDEX($H$12:$H$18,MATCH(0,INDEX(COUNTIF($J$11:J11,$H$12:$H$18),0,0),0),0)</f>
        <v>1º. Al menos uno de los personajes principales esté relacionado con la cultura andaluza</v>
      </c>
      <c r="K12" s="65"/>
      <c r="L12" s="65"/>
    </row>
    <row r="13" spans="3:22" ht="27.75" customHeight="1">
      <c r="C13" s="67" t="s">
        <v>284</v>
      </c>
      <c r="F13" s="105" t="s">
        <v>385</v>
      </c>
      <c r="G13" s="104"/>
      <c r="H13" s="106" t="str">
        <f>IF(ISERROR(VLOOKUP(F13,'AUTOBAREMO LINEA 1'!#REF!,1,FALSE)),F13,"")</f>
        <v>2º. El tema forme parte o se derive de la cultura o del patrimonio cultural andaluz material o inmaterial andaluz o europeo.</v>
      </c>
      <c r="I13" s="104"/>
      <c r="J13" s="101" t="str">
        <f>INDEX($H$12:$H$18,MATCH(0,INDEX(COUNTIF($J$11:J12,$H$12:$H$18),0,0),0),0)</f>
        <v>2º. El tema forme parte o se derive de la cultura o del patrimonio cultural andaluz material o inmaterial andaluz o europeo.</v>
      </c>
      <c r="K13" s="65"/>
      <c r="L13" s="65"/>
    </row>
    <row r="14" spans="3:22" ht="27.75" customHeight="1">
      <c r="C14" s="67" t="s">
        <v>283</v>
      </c>
      <c r="F14" s="105" t="s">
        <v>282</v>
      </c>
      <c r="G14" s="104"/>
      <c r="H14" s="106" t="str">
        <f>IF(ISERROR(VLOOKUP(F14,'AUTOBAREMO LINEA 1'!#REF!,1,FALSE)),F14,"")</f>
        <v>3º. El contenido tenga carácter biográfico, o en general, refleje hechos o personajes de carácter histórico, sin perjuicio de las adaptaciones libres propias de un guion cinematográfico.</v>
      </c>
      <c r="I14" s="104"/>
      <c r="J14" s="101" t="str">
        <f>INDEX($H$12:$H$18,MATCH(0,INDEX(COUNTIF($J$11:J13,$H$12:$H$18),0,0),0),0)</f>
        <v>3º. El contenido tenga carácter biográfico, o en general, refleje hechos o personajes de carácter histórico, sin perjuicio de las adaptaciones libres propias de un guion cinematográfico.</v>
      </c>
      <c r="K14" s="65"/>
      <c r="L14" s="65"/>
    </row>
    <row r="15" spans="3:22" ht="27.75" customHeight="1">
      <c r="C15" s="67" t="s">
        <v>281</v>
      </c>
      <c r="F15" s="105" t="s">
        <v>280</v>
      </c>
      <c r="G15" s="101"/>
      <c r="H15" s="106" t="str">
        <f>IF(ISERROR(VLOOKUP(F15,'AUTOBAREMO LINEA 1'!#REF!,1,FALSE)),F15,"")</f>
        <v>4º. La obra audiovisual trate temas actuales, culturales, sociales o políticos de interés para la población de la Comunidad Andaluza o de la Unión Europea</v>
      </c>
      <c r="I15" s="101"/>
      <c r="J15" s="101" t="str">
        <f>INDEX($H$12:$H$18,MATCH(0,INDEX(COUNTIF($J$11:J14,$H$12:$H$18),0,0),0),0)</f>
        <v>4º. La obra audiovisual trate temas actuales, culturales, sociales o políticos de interés para la población de la Comunidad Andaluza o de la Unión Europea</v>
      </c>
      <c r="L15" s="2"/>
    </row>
    <row r="16" spans="3:22" ht="27.75" customHeight="1">
      <c r="C16" s="67" t="s">
        <v>279</v>
      </c>
      <c r="F16" s="105" t="s">
        <v>278</v>
      </c>
      <c r="G16" s="101"/>
      <c r="H16" s="106" t="str">
        <f>IF(ISERROR(VLOOKUP(F16,'AUTOBAREMO LINEA 1'!#REF!,1,FALSE)),F16,"")</f>
        <v>5º. El contenido tenga relación directa con la literatura, la música, la danza, la arquitectura, la pintura, la escultura, y en general con las expresiones de la creación artística.</v>
      </c>
      <c r="I16" s="101"/>
      <c r="J16" s="101" t="str">
        <f>INDEX($H$12:$H$18,MATCH(0,INDEX(COUNTIF($J$11:J15,$H$12:$H$18),0,0),0),0)</f>
        <v>5º. El contenido tenga relación directa con la literatura, la música, la danza, la arquitectura, la pintura, la escultura, y en general con las expresiones de la creación artística.</v>
      </c>
      <c r="L16" s="2"/>
    </row>
    <row r="17" spans="3:12" ht="27.75" customHeight="1">
      <c r="C17" s="67" t="s">
        <v>277</v>
      </c>
      <c r="F17" s="105" t="s">
        <v>386</v>
      </c>
      <c r="G17" s="101"/>
      <c r="H17" s="106" t="str">
        <f>IF(ISERROR(VLOOKUP(F17,'AUTOBAREMO LINEA 1'!#REF!,1,FALSE)),F17,"")</f>
        <v>6º. La obra audiovisual utilice el patrimonio arquitectónico, arqueológico o natural e inmaterial de la Comunidad Andaluza para reflejar el contexto cultural europeo.</v>
      </c>
      <c r="I17" s="101"/>
      <c r="J17" s="101" t="str">
        <f>INDEX($H$12:$H$18,MATCH(0,INDEX(COUNTIF($J$11:J16,$H$12:$H$18),0,0),0),0)</f>
        <v>6º. La obra audiovisual utilice el patrimonio arquitectónico, arqueológico o natural e inmaterial de la Comunidad Andaluza para reflejar el contexto cultural europeo.</v>
      </c>
      <c r="L17" s="2"/>
    </row>
    <row r="18" spans="3:12" ht="27.75" customHeight="1" thickBot="1">
      <c r="C18" s="67" t="s">
        <v>276</v>
      </c>
      <c r="F18" s="107" t="s">
        <v>275</v>
      </c>
      <c r="G18" s="101"/>
      <c r="H18" s="106" t="str">
        <f>IF(ISERROR(VLOOKUP(F18,'AUTOBAREMO LINEA 1'!#REF!,1,FALSE)),F18,"")</f>
        <v>7º. Se dirija específicamente al público infantil o juvenil.</v>
      </c>
      <c r="I18" s="101"/>
      <c r="J18" s="101" t="str">
        <f>INDEX($H$12:$H$18,MATCH(0,INDEX(COUNTIF($J$11:J17,$H$12:$H$18),0,0),0),0)</f>
        <v>7º. Se dirija específicamente al público infantil o juvenil.</v>
      </c>
      <c r="L18" s="2"/>
    </row>
    <row r="19" spans="3:12" ht="27.75" customHeight="1" thickBot="1">
      <c r="C19" s="66" t="s">
        <v>274</v>
      </c>
      <c r="F19" s="65"/>
      <c r="G19" s="2"/>
      <c r="H19" s="2"/>
      <c r="I19" s="2"/>
      <c r="L19" s="2"/>
    </row>
    <row r="20" spans="3:12" ht="27.75" customHeight="1"/>
    <row r="21" spans="3:12" ht="27.75" customHeight="1"/>
    <row r="22" spans="3:12" ht="27.75" customHeight="1"/>
    <row r="23" spans="3:12" ht="27.75" customHeight="1"/>
  </sheetData>
  <dataConsolidate/>
  <mergeCells count="1">
    <mergeCell ref="H9:J9"/>
  </mergeCells>
  <dataValidations count="1">
    <dataValidation type="list" allowBlank="1" showInputMessage="1" showErrorMessage="1" sqref="F7">
      <formula1>Modalidad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117"/>
  <sheetViews>
    <sheetView topLeftCell="A76" workbookViewId="0">
      <selection activeCell="C80" sqref="C80"/>
    </sheetView>
  </sheetViews>
  <sheetFormatPr baseColWidth="10" defaultRowHeight="14.4"/>
  <cols>
    <col min="1" max="1" width="81.6640625" style="1" customWidth="1" collapsed="1"/>
    <col min="2" max="2" width="56.33203125" customWidth="1" collapsed="1"/>
    <col min="3" max="3" width="18.44140625" style="9" customWidth="1" collapsed="1"/>
    <col min="4" max="4" width="24" style="9" customWidth="1" collapsed="1"/>
    <col min="5" max="5" width="17" customWidth="1" collapsed="1"/>
    <col min="6" max="6" width="78.6640625" customWidth="1" collapsed="1"/>
    <col min="7" max="7" width="10.88671875" customWidth="1" collapsed="1"/>
    <col min="8" max="8" width="57.6640625" customWidth="1" collapsed="1"/>
    <col min="10" max="10" width="29.109375" customWidth="1" collapsed="1"/>
    <col min="12" max="12" width="36.33203125" customWidth="1" collapsed="1"/>
  </cols>
  <sheetData>
    <row r="1" spans="1:12" s="4" customFormat="1" ht="15">
      <c r="A1" s="11" t="s">
        <v>305</v>
      </c>
      <c r="C1" s="9"/>
      <c r="D1" s="9"/>
    </row>
    <row r="2" spans="1:12" ht="15">
      <c r="B2" s="1"/>
      <c r="C2" s="10"/>
      <c r="D2" s="10"/>
    </row>
    <row r="3" spans="1:12" ht="19.5" customHeight="1">
      <c r="A3" s="13" t="s">
        <v>24</v>
      </c>
      <c r="B3" s="12" t="s">
        <v>26</v>
      </c>
      <c r="C3" s="12" t="s">
        <v>27</v>
      </c>
      <c r="D3" s="12" t="s">
        <v>28</v>
      </c>
      <c r="F3" s="11" t="s">
        <v>24</v>
      </c>
      <c r="H3" s="5" t="s">
        <v>301</v>
      </c>
      <c r="I3" s="5"/>
      <c r="J3" s="5"/>
      <c r="L3" s="5"/>
    </row>
    <row r="4" spans="1:12" s="4" customFormat="1" ht="24" customHeight="1">
      <c r="A4" s="13"/>
      <c r="B4" s="12"/>
      <c r="C4" s="12">
        <v>0</v>
      </c>
      <c r="D4" s="12">
        <v>0</v>
      </c>
      <c r="F4" s="11"/>
      <c r="H4" s="5" t="s">
        <v>25</v>
      </c>
      <c r="I4" s="5"/>
      <c r="J4" s="5"/>
      <c r="L4" s="21" t="s">
        <v>170</v>
      </c>
    </row>
    <row r="5" spans="1:12" s="14" customFormat="1" ht="28.5" customHeight="1">
      <c r="A5" s="17" t="s">
        <v>2</v>
      </c>
      <c r="B5" s="7" t="s">
        <v>242</v>
      </c>
      <c r="C5" s="12">
        <v>3</v>
      </c>
      <c r="D5" s="12">
        <v>5</v>
      </c>
      <c r="F5" s="13" t="s">
        <v>2</v>
      </c>
      <c r="H5" s="21" t="s">
        <v>29</v>
      </c>
      <c r="I5" s="6"/>
      <c r="J5" s="6"/>
      <c r="L5" s="15" t="s">
        <v>171</v>
      </c>
    </row>
    <row r="6" spans="1:12" s="14" customFormat="1" ht="28.5" customHeight="1">
      <c r="A6" s="17" t="s">
        <v>2</v>
      </c>
      <c r="B6" s="7" t="s">
        <v>32</v>
      </c>
      <c r="C6" s="12">
        <v>2</v>
      </c>
      <c r="D6" s="12">
        <v>4</v>
      </c>
      <c r="F6" s="7" t="s">
        <v>30</v>
      </c>
      <c r="H6" s="6" t="s">
        <v>31</v>
      </c>
      <c r="I6" s="6"/>
      <c r="J6" s="6"/>
    </row>
    <row r="7" spans="1:12" s="14" customFormat="1" ht="28.5" customHeight="1">
      <c r="A7" s="17" t="s">
        <v>2</v>
      </c>
      <c r="B7" s="7" t="s">
        <v>35</v>
      </c>
      <c r="C7" s="12">
        <v>2</v>
      </c>
      <c r="D7" s="12">
        <v>3</v>
      </c>
      <c r="F7" s="7" t="s">
        <v>33</v>
      </c>
      <c r="H7" s="6" t="s">
        <v>34</v>
      </c>
      <c r="I7" s="6"/>
      <c r="J7" s="6"/>
      <c r="L7" s="15" t="s">
        <v>27</v>
      </c>
    </row>
    <row r="8" spans="1:12" s="14" customFormat="1" ht="28.5" customHeight="1">
      <c r="A8" s="13" t="s">
        <v>30</v>
      </c>
      <c r="B8" s="7" t="s">
        <v>38</v>
      </c>
      <c r="C8" s="12">
        <v>2</v>
      </c>
      <c r="D8" s="12">
        <v>3</v>
      </c>
      <c r="F8" s="7" t="s">
        <v>36</v>
      </c>
      <c r="H8" s="6" t="s">
        <v>37</v>
      </c>
      <c r="I8" s="6"/>
      <c r="J8" s="6"/>
      <c r="L8" s="15" t="s">
        <v>172</v>
      </c>
    </row>
    <row r="9" spans="1:12" s="14" customFormat="1" ht="28.5" customHeight="1">
      <c r="A9" s="13" t="s">
        <v>30</v>
      </c>
      <c r="B9" s="7" t="s">
        <v>40</v>
      </c>
      <c r="C9" s="12">
        <v>1</v>
      </c>
      <c r="D9" s="12">
        <v>2</v>
      </c>
      <c r="F9" s="7" t="s">
        <v>39</v>
      </c>
    </row>
    <row r="10" spans="1:12" s="14" customFormat="1" ht="28.5" customHeight="1">
      <c r="A10" s="17" t="s">
        <v>33</v>
      </c>
      <c r="B10" s="7" t="s">
        <v>42</v>
      </c>
      <c r="C10" s="12">
        <v>2</v>
      </c>
      <c r="D10" s="12">
        <v>4</v>
      </c>
      <c r="F10" s="7" t="s">
        <v>41</v>
      </c>
      <c r="H10" s="21" t="s">
        <v>154</v>
      </c>
      <c r="I10" s="22"/>
      <c r="J10" s="22"/>
    </row>
    <row r="11" spans="1:12" s="14" customFormat="1" ht="28.5" customHeight="1">
      <c r="A11" s="17" t="s">
        <v>33</v>
      </c>
      <c r="B11" s="7" t="s">
        <v>44</v>
      </c>
      <c r="C11" s="12">
        <v>1</v>
      </c>
      <c r="D11" s="12">
        <v>2</v>
      </c>
      <c r="F11" s="7" t="s">
        <v>43</v>
      </c>
      <c r="H11" s="21" t="s">
        <v>153</v>
      </c>
      <c r="I11" s="22"/>
      <c r="J11" s="22"/>
    </row>
    <row r="12" spans="1:12" s="14" customFormat="1" ht="28.5" customHeight="1">
      <c r="A12" s="13" t="s">
        <v>36</v>
      </c>
      <c r="B12" s="7" t="s">
        <v>46</v>
      </c>
      <c r="C12" s="12">
        <v>1</v>
      </c>
      <c r="D12" s="12">
        <v>2</v>
      </c>
      <c r="F12" s="7" t="s">
        <v>45</v>
      </c>
      <c r="H12" s="21" t="s">
        <v>155</v>
      </c>
      <c r="I12" s="22"/>
      <c r="J12" s="22"/>
    </row>
    <row r="13" spans="1:12" s="14" customFormat="1" ht="28.5" customHeight="1">
      <c r="A13" s="18" t="s">
        <v>39</v>
      </c>
      <c r="B13" s="7" t="s">
        <v>48</v>
      </c>
      <c r="C13" s="12">
        <v>1</v>
      </c>
      <c r="D13" s="12">
        <v>2</v>
      </c>
      <c r="F13" s="7" t="s">
        <v>47</v>
      </c>
      <c r="H13" s="21" t="s">
        <v>156</v>
      </c>
      <c r="I13" s="22"/>
      <c r="J13" s="22"/>
    </row>
    <row r="14" spans="1:12" s="14" customFormat="1" ht="28.5" customHeight="1">
      <c r="A14" s="13" t="s">
        <v>41</v>
      </c>
      <c r="B14" s="7" t="s">
        <v>50</v>
      </c>
      <c r="C14" s="12">
        <v>2</v>
      </c>
      <c r="D14" s="12">
        <v>2</v>
      </c>
      <c r="F14" s="7" t="s">
        <v>49</v>
      </c>
      <c r="H14" s="21" t="s">
        <v>157</v>
      </c>
      <c r="I14" s="22"/>
      <c r="J14" s="22"/>
    </row>
    <row r="15" spans="1:12" s="14" customFormat="1" ht="28.5" customHeight="1">
      <c r="A15" s="18" t="s">
        <v>43</v>
      </c>
      <c r="B15" s="7" t="s">
        <v>52</v>
      </c>
      <c r="C15" s="12">
        <v>2</v>
      </c>
      <c r="D15" s="12">
        <v>3</v>
      </c>
      <c r="F15" s="7" t="s">
        <v>51</v>
      </c>
      <c r="H15" s="21" t="s">
        <v>158</v>
      </c>
      <c r="I15" s="22"/>
      <c r="J15" s="22"/>
    </row>
    <row r="16" spans="1:12" s="14" customFormat="1" ht="28.5" customHeight="1">
      <c r="A16" s="13" t="s">
        <v>45</v>
      </c>
      <c r="B16" s="7" t="s">
        <v>53</v>
      </c>
      <c r="C16" s="12">
        <v>1</v>
      </c>
      <c r="D16" s="12">
        <v>2</v>
      </c>
      <c r="F16" s="7" t="s">
        <v>167</v>
      </c>
      <c r="H16" s="21" t="s">
        <v>159</v>
      </c>
      <c r="I16" s="22"/>
      <c r="J16" s="22"/>
    </row>
    <row r="17" spans="1:6" s="14" customFormat="1" ht="28.5" customHeight="1">
      <c r="A17" s="18" t="s">
        <v>47</v>
      </c>
      <c r="B17" s="7" t="s">
        <v>55</v>
      </c>
      <c r="C17" s="12">
        <v>2</v>
      </c>
      <c r="D17" s="12">
        <v>4</v>
      </c>
      <c r="F17" s="7" t="s">
        <v>54</v>
      </c>
    </row>
    <row r="18" spans="1:6" s="14" customFormat="1" ht="28.5" customHeight="1">
      <c r="A18" s="18" t="s">
        <v>47</v>
      </c>
      <c r="B18" s="7" t="s">
        <v>271</v>
      </c>
      <c r="C18" s="12">
        <v>2</v>
      </c>
      <c r="D18" s="12">
        <v>4</v>
      </c>
      <c r="F18" s="7" t="s">
        <v>56</v>
      </c>
    </row>
    <row r="19" spans="1:6" s="14" customFormat="1" ht="28.5" customHeight="1">
      <c r="A19" s="18" t="s">
        <v>47</v>
      </c>
      <c r="B19" s="7" t="s">
        <v>272</v>
      </c>
      <c r="C19" s="12">
        <v>2</v>
      </c>
      <c r="D19" s="12">
        <v>4</v>
      </c>
      <c r="F19" s="7" t="s">
        <v>58</v>
      </c>
    </row>
    <row r="20" spans="1:6" s="14" customFormat="1" ht="28.5" customHeight="1">
      <c r="A20" s="18" t="s">
        <v>47</v>
      </c>
      <c r="B20" s="7" t="s">
        <v>273</v>
      </c>
      <c r="C20" s="12">
        <v>2</v>
      </c>
      <c r="D20" s="12">
        <v>4</v>
      </c>
      <c r="F20" s="7" t="s">
        <v>60</v>
      </c>
    </row>
    <row r="21" spans="1:6" s="14" customFormat="1" ht="28.5" customHeight="1">
      <c r="A21" s="13" t="s">
        <v>49</v>
      </c>
      <c r="B21" s="7" t="s">
        <v>57</v>
      </c>
      <c r="C21" s="12">
        <v>2</v>
      </c>
      <c r="D21" s="12">
        <v>3</v>
      </c>
      <c r="F21" s="7" t="s">
        <v>62</v>
      </c>
    </row>
    <row r="22" spans="1:6" s="14" customFormat="1" ht="28.5" customHeight="1">
      <c r="A22" s="18" t="s">
        <v>51</v>
      </c>
      <c r="B22" s="7" t="s">
        <v>59</v>
      </c>
      <c r="C22" s="12">
        <v>2</v>
      </c>
      <c r="D22" s="12">
        <v>3</v>
      </c>
      <c r="F22" s="7" t="s">
        <v>64</v>
      </c>
    </row>
    <row r="23" spans="1:6" s="14" customFormat="1" ht="28.5" customHeight="1">
      <c r="A23" s="19" t="s">
        <v>167</v>
      </c>
      <c r="B23" s="7" t="s">
        <v>61</v>
      </c>
      <c r="C23" s="12">
        <v>2</v>
      </c>
      <c r="D23" s="12">
        <v>4</v>
      </c>
      <c r="F23" s="7" t="s">
        <v>66</v>
      </c>
    </row>
    <row r="24" spans="1:6" s="14" customFormat="1" ht="28.5" customHeight="1">
      <c r="A24" s="19" t="s">
        <v>167</v>
      </c>
      <c r="B24" s="7" t="s">
        <v>63</v>
      </c>
      <c r="C24" s="12">
        <v>1</v>
      </c>
      <c r="D24" s="12">
        <v>2</v>
      </c>
      <c r="F24" s="7" t="s">
        <v>68</v>
      </c>
    </row>
    <row r="25" spans="1:6" s="14" customFormat="1" ht="28.5" customHeight="1">
      <c r="A25" s="20" t="s">
        <v>54</v>
      </c>
      <c r="B25" s="7" t="s">
        <v>65</v>
      </c>
      <c r="C25" s="12">
        <v>1</v>
      </c>
      <c r="D25" s="12">
        <v>2</v>
      </c>
      <c r="F25" s="7" t="s">
        <v>70</v>
      </c>
    </row>
    <row r="26" spans="1:6" s="14" customFormat="1" ht="28.5" customHeight="1">
      <c r="A26" s="13" t="s">
        <v>56</v>
      </c>
      <c r="B26" s="7" t="s">
        <v>67</v>
      </c>
      <c r="C26" s="12">
        <v>2</v>
      </c>
      <c r="D26" s="12">
        <v>4</v>
      </c>
      <c r="F26" s="7" t="s">
        <v>72</v>
      </c>
    </row>
    <row r="27" spans="1:6" s="14" customFormat="1" ht="28.5" customHeight="1">
      <c r="A27" s="20" t="s">
        <v>58</v>
      </c>
      <c r="B27" s="7" t="s">
        <v>69</v>
      </c>
      <c r="C27" s="12">
        <v>2</v>
      </c>
      <c r="D27" s="12">
        <v>3</v>
      </c>
      <c r="F27" s="7" t="s">
        <v>74</v>
      </c>
    </row>
    <row r="28" spans="1:6" s="14" customFormat="1" ht="28.5" customHeight="1">
      <c r="A28" s="13" t="s">
        <v>60</v>
      </c>
      <c r="B28" s="7" t="s">
        <v>71</v>
      </c>
      <c r="C28" s="12">
        <v>2</v>
      </c>
      <c r="D28" s="12">
        <v>3</v>
      </c>
      <c r="F28" s="7" t="s">
        <v>76</v>
      </c>
    </row>
    <row r="29" spans="1:6" s="14" customFormat="1" ht="28.5" customHeight="1">
      <c r="A29" s="20" t="s">
        <v>62</v>
      </c>
      <c r="B29" s="7" t="s">
        <v>73</v>
      </c>
      <c r="C29" s="12">
        <v>1</v>
      </c>
      <c r="D29" s="12">
        <v>2</v>
      </c>
      <c r="F29" s="7" t="s">
        <v>78</v>
      </c>
    </row>
    <row r="30" spans="1:6" s="14" customFormat="1" ht="28.5" customHeight="1">
      <c r="A30" s="19" t="s">
        <v>64</v>
      </c>
      <c r="B30" s="7" t="s">
        <v>75</v>
      </c>
      <c r="C30" s="12">
        <v>2</v>
      </c>
      <c r="D30" s="12">
        <v>3</v>
      </c>
      <c r="F30" s="7" t="s">
        <v>79</v>
      </c>
    </row>
    <row r="31" spans="1:6" s="14" customFormat="1" ht="28.5" customHeight="1">
      <c r="A31" s="19" t="s">
        <v>64</v>
      </c>
      <c r="B31" s="7" t="s">
        <v>77</v>
      </c>
      <c r="C31" s="12">
        <v>1</v>
      </c>
      <c r="D31" s="12">
        <v>2</v>
      </c>
      <c r="F31" s="7" t="s">
        <v>80</v>
      </c>
    </row>
    <row r="32" spans="1:6" s="14" customFormat="1" ht="28.5" customHeight="1">
      <c r="A32" s="20" t="s">
        <v>66</v>
      </c>
      <c r="B32" s="7" t="s">
        <v>231</v>
      </c>
      <c r="C32" s="63">
        <v>1</v>
      </c>
      <c r="D32" s="12">
        <v>2</v>
      </c>
      <c r="F32" s="7" t="s">
        <v>82</v>
      </c>
    </row>
    <row r="33" spans="1:6" s="14" customFormat="1" ht="28.5" customHeight="1">
      <c r="A33" s="13" t="s">
        <v>68</v>
      </c>
      <c r="B33" s="7" t="s">
        <v>232</v>
      </c>
      <c r="C33" s="63">
        <v>1</v>
      </c>
      <c r="D33" s="12">
        <v>2</v>
      </c>
      <c r="F33" s="7" t="s">
        <v>84</v>
      </c>
    </row>
    <row r="34" spans="1:6" s="14" customFormat="1" ht="28.5" customHeight="1">
      <c r="A34" s="20" t="s">
        <v>70</v>
      </c>
      <c r="B34" s="7" t="s">
        <v>81</v>
      </c>
      <c r="C34" s="12">
        <v>2</v>
      </c>
      <c r="D34" s="12">
        <v>2</v>
      </c>
      <c r="F34" s="60" t="s">
        <v>168</v>
      </c>
    </row>
    <row r="35" spans="1:6" s="14" customFormat="1" ht="28.5" customHeight="1">
      <c r="A35" s="13" t="s">
        <v>72</v>
      </c>
      <c r="B35" s="7" t="s">
        <v>83</v>
      </c>
      <c r="C35" s="12">
        <v>1</v>
      </c>
      <c r="D35" s="12">
        <v>2</v>
      </c>
      <c r="F35" s="7" t="s">
        <v>86</v>
      </c>
    </row>
    <row r="36" spans="1:6" s="14" customFormat="1" ht="28.5" customHeight="1">
      <c r="A36" s="20" t="s">
        <v>74</v>
      </c>
      <c r="B36" s="7" t="s">
        <v>85</v>
      </c>
      <c r="C36" s="12">
        <v>1</v>
      </c>
      <c r="D36" s="12">
        <v>2</v>
      </c>
      <c r="F36" s="7" t="s">
        <v>88</v>
      </c>
    </row>
    <row r="37" spans="1:6" s="14" customFormat="1" ht="28.5" customHeight="1">
      <c r="A37" s="19" t="s">
        <v>76</v>
      </c>
      <c r="B37" s="7" t="s">
        <v>53</v>
      </c>
      <c r="C37" s="12">
        <v>2</v>
      </c>
      <c r="D37" s="12">
        <v>3</v>
      </c>
      <c r="F37" s="7" t="s">
        <v>89</v>
      </c>
    </row>
    <row r="38" spans="1:6" s="14" customFormat="1" ht="28.5" customHeight="1">
      <c r="A38" s="19" t="s">
        <v>76</v>
      </c>
      <c r="B38" s="7" t="s">
        <v>87</v>
      </c>
      <c r="C38" s="12">
        <v>1</v>
      </c>
      <c r="D38" s="12">
        <v>2</v>
      </c>
      <c r="F38" s="7" t="s">
        <v>90</v>
      </c>
    </row>
    <row r="39" spans="1:6" s="14" customFormat="1" ht="28.5" customHeight="1">
      <c r="A39" s="18" t="s">
        <v>78</v>
      </c>
      <c r="B39" s="7" t="s">
        <v>233</v>
      </c>
      <c r="C39" s="12">
        <v>2</v>
      </c>
      <c r="D39" s="12">
        <v>4</v>
      </c>
      <c r="F39" s="7" t="s">
        <v>91</v>
      </c>
    </row>
    <row r="40" spans="1:6" s="14" customFormat="1" ht="28.5" customHeight="1">
      <c r="A40" s="18" t="s">
        <v>78</v>
      </c>
      <c r="B40" s="7" t="s">
        <v>234</v>
      </c>
      <c r="C40" s="63">
        <v>1</v>
      </c>
      <c r="D40" s="12">
        <v>2</v>
      </c>
      <c r="F40" s="7" t="s">
        <v>92</v>
      </c>
    </row>
    <row r="41" spans="1:6" s="14" customFormat="1" ht="28.5" customHeight="1">
      <c r="A41" s="19" t="s">
        <v>79</v>
      </c>
      <c r="B41" s="7" t="s">
        <v>235</v>
      </c>
      <c r="C41" s="12">
        <v>3</v>
      </c>
      <c r="D41" s="12">
        <v>5</v>
      </c>
      <c r="F41" s="7" t="s">
        <v>93</v>
      </c>
    </row>
    <row r="42" spans="1:6" s="14" customFormat="1" ht="28.5" customHeight="1">
      <c r="A42" s="19" t="s">
        <v>79</v>
      </c>
      <c r="B42" s="7" t="s">
        <v>236</v>
      </c>
      <c r="C42" s="63">
        <v>2</v>
      </c>
      <c r="D42" s="12">
        <v>4</v>
      </c>
      <c r="F42" s="7" t="s">
        <v>94</v>
      </c>
    </row>
    <row r="43" spans="1:6" s="14" customFormat="1" ht="28.5" customHeight="1">
      <c r="A43" s="19" t="s">
        <v>79</v>
      </c>
      <c r="B43" s="7" t="s">
        <v>237</v>
      </c>
      <c r="C43" s="12">
        <v>2</v>
      </c>
      <c r="D43" s="12">
        <v>3</v>
      </c>
      <c r="F43" s="7" t="s">
        <v>95</v>
      </c>
    </row>
    <row r="44" spans="1:6" s="14" customFormat="1" ht="28.5" customHeight="1">
      <c r="A44" s="8" t="s">
        <v>80</v>
      </c>
      <c r="B44" s="7" t="s">
        <v>238</v>
      </c>
      <c r="C44" s="12">
        <v>3</v>
      </c>
      <c r="D44" s="12">
        <v>5</v>
      </c>
      <c r="F44" s="7" t="s">
        <v>97</v>
      </c>
    </row>
    <row r="45" spans="1:6" s="14" customFormat="1" ht="28.5" customHeight="1">
      <c r="A45" s="8" t="s">
        <v>80</v>
      </c>
      <c r="B45" s="7" t="s">
        <v>239</v>
      </c>
      <c r="C45" s="12">
        <v>1</v>
      </c>
      <c r="D45" s="12">
        <v>2</v>
      </c>
      <c r="F45" s="7" t="s">
        <v>98</v>
      </c>
    </row>
    <row r="46" spans="1:6" s="14" customFormat="1" ht="28.5" customHeight="1">
      <c r="A46" s="13" t="s">
        <v>82</v>
      </c>
      <c r="B46" s="7" t="s">
        <v>96</v>
      </c>
      <c r="C46" s="12">
        <v>2</v>
      </c>
      <c r="D46" s="12">
        <v>3</v>
      </c>
      <c r="F46" s="7" t="s">
        <v>99</v>
      </c>
    </row>
    <row r="47" spans="1:6" s="14" customFormat="1" ht="28.5" customHeight="1">
      <c r="A47" s="8" t="s">
        <v>84</v>
      </c>
      <c r="B47" s="7" t="s">
        <v>53</v>
      </c>
      <c r="C47" s="12">
        <v>2</v>
      </c>
      <c r="D47" s="12">
        <v>3</v>
      </c>
      <c r="F47" s="7" t="s">
        <v>100</v>
      </c>
    </row>
    <row r="48" spans="1:6" s="14" customFormat="1" ht="28.5" customHeight="1">
      <c r="A48" s="13" t="s">
        <v>168</v>
      </c>
      <c r="B48" s="7" t="s">
        <v>241</v>
      </c>
      <c r="C48" s="12">
        <v>3</v>
      </c>
      <c r="D48" s="12">
        <v>5</v>
      </c>
      <c r="F48" s="7" t="s">
        <v>102</v>
      </c>
    </row>
    <row r="49" spans="1:6" s="14" customFormat="1" ht="28.5" customHeight="1">
      <c r="A49" s="13" t="s">
        <v>168</v>
      </c>
      <c r="B49" s="7" t="s">
        <v>240</v>
      </c>
      <c r="C49" s="63">
        <v>2</v>
      </c>
      <c r="D49" s="12">
        <v>4</v>
      </c>
      <c r="F49" s="7" t="s">
        <v>104</v>
      </c>
    </row>
    <row r="50" spans="1:6" s="14" customFormat="1" ht="28.5" customHeight="1">
      <c r="A50" s="8" t="s">
        <v>86</v>
      </c>
      <c r="B50" s="7" t="s">
        <v>101</v>
      </c>
      <c r="C50" s="12">
        <v>2</v>
      </c>
      <c r="D50" s="12">
        <v>3</v>
      </c>
      <c r="F50" s="7" t="s">
        <v>106</v>
      </c>
    </row>
    <row r="51" spans="1:6" s="14" customFormat="1" ht="28.5" customHeight="1">
      <c r="A51" s="13" t="s">
        <v>88</v>
      </c>
      <c r="B51" s="7" t="s">
        <v>103</v>
      </c>
      <c r="C51" s="12">
        <v>1</v>
      </c>
      <c r="D51" s="12">
        <v>2</v>
      </c>
      <c r="F51" s="7" t="s">
        <v>108</v>
      </c>
    </row>
    <row r="52" spans="1:6" s="14" customFormat="1" ht="28.5" customHeight="1">
      <c r="A52" s="8" t="s">
        <v>89</v>
      </c>
      <c r="B52" s="7" t="s">
        <v>105</v>
      </c>
      <c r="C52" s="12">
        <v>2</v>
      </c>
      <c r="D52" s="12">
        <v>3</v>
      </c>
      <c r="F52" s="7" t="s">
        <v>110</v>
      </c>
    </row>
    <row r="53" spans="1:6" s="14" customFormat="1" ht="28.5" customHeight="1">
      <c r="A53" s="13" t="s">
        <v>90</v>
      </c>
      <c r="B53" s="7" t="s">
        <v>107</v>
      </c>
      <c r="C53" s="12">
        <v>1</v>
      </c>
      <c r="D53" s="12">
        <v>2</v>
      </c>
      <c r="F53" s="7" t="s">
        <v>112</v>
      </c>
    </row>
    <row r="54" spans="1:6" s="14" customFormat="1" ht="28.5" customHeight="1">
      <c r="A54" s="8" t="s">
        <v>91</v>
      </c>
      <c r="B54" s="7" t="s">
        <v>109</v>
      </c>
      <c r="C54" s="12">
        <v>2</v>
      </c>
      <c r="D54" s="12">
        <v>4</v>
      </c>
      <c r="F54" s="7" t="s">
        <v>114</v>
      </c>
    </row>
    <row r="55" spans="1:6" s="14" customFormat="1" ht="28.5" customHeight="1">
      <c r="A55" s="8" t="s">
        <v>91</v>
      </c>
      <c r="B55" s="7" t="s">
        <v>111</v>
      </c>
      <c r="C55" s="12">
        <v>1</v>
      </c>
      <c r="D55" s="12">
        <v>2</v>
      </c>
      <c r="F55" s="7" t="s">
        <v>116</v>
      </c>
    </row>
    <row r="56" spans="1:6" s="14" customFormat="1" ht="28.5" customHeight="1">
      <c r="A56" s="13" t="s">
        <v>92</v>
      </c>
      <c r="B56" s="7" t="s">
        <v>113</v>
      </c>
      <c r="C56" s="12">
        <v>2</v>
      </c>
      <c r="D56" s="12">
        <v>4</v>
      </c>
      <c r="F56" s="6" t="s">
        <v>117</v>
      </c>
    </row>
    <row r="57" spans="1:6" s="14" customFormat="1" ht="28.5" customHeight="1">
      <c r="A57" s="13" t="s">
        <v>92</v>
      </c>
      <c r="B57" s="7" t="s">
        <v>115</v>
      </c>
      <c r="C57" s="12">
        <v>1</v>
      </c>
      <c r="D57" s="12">
        <v>2</v>
      </c>
      <c r="F57" s="7" t="s">
        <v>119</v>
      </c>
    </row>
    <row r="58" spans="1:6" s="14" customFormat="1" ht="28.5" customHeight="1">
      <c r="A58" s="8" t="s">
        <v>93</v>
      </c>
      <c r="B58" s="7" t="s">
        <v>53</v>
      </c>
      <c r="C58" s="12">
        <v>2</v>
      </c>
      <c r="D58" s="12">
        <v>3</v>
      </c>
      <c r="F58" s="7" t="s">
        <v>120</v>
      </c>
    </row>
    <row r="59" spans="1:6" s="14" customFormat="1" ht="28.5" customHeight="1">
      <c r="A59" s="8" t="s">
        <v>93</v>
      </c>
      <c r="B59" s="7" t="s">
        <v>118</v>
      </c>
      <c r="C59" s="12">
        <v>1</v>
      </c>
      <c r="D59" s="12">
        <v>2</v>
      </c>
      <c r="F59" s="7" t="s">
        <v>121</v>
      </c>
    </row>
    <row r="60" spans="1:6" s="14" customFormat="1" ht="28.5" customHeight="1">
      <c r="A60" s="13" t="s">
        <v>94</v>
      </c>
      <c r="B60" s="7" t="s">
        <v>53</v>
      </c>
      <c r="C60" s="12">
        <v>1</v>
      </c>
      <c r="D60" s="12">
        <v>2</v>
      </c>
      <c r="F60" s="7" t="s">
        <v>123</v>
      </c>
    </row>
    <row r="61" spans="1:6" s="14" customFormat="1" ht="28.5" customHeight="1">
      <c r="A61" s="8" t="s">
        <v>95</v>
      </c>
      <c r="B61" s="7" t="s">
        <v>53</v>
      </c>
      <c r="C61" s="12">
        <v>1</v>
      </c>
      <c r="D61" s="12">
        <v>2</v>
      </c>
      <c r="F61" s="7" t="s">
        <v>125</v>
      </c>
    </row>
    <row r="62" spans="1:6" s="14" customFormat="1" ht="28.5" customHeight="1">
      <c r="A62" s="13" t="s">
        <v>97</v>
      </c>
      <c r="B62" s="7" t="s">
        <v>122</v>
      </c>
      <c r="C62" s="12">
        <v>1</v>
      </c>
      <c r="D62" s="12">
        <v>2</v>
      </c>
      <c r="F62" s="7" t="s">
        <v>127</v>
      </c>
    </row>
    <row r="63" spans="1:6" s="14" customFormat="1" ht="28.5" customHeight="1">
      <c r="A63" s="8" t="s">
        <v>98</v>
      </c>
      <c r="B63" s="7" t="s">
        <v>124</v>
      </c>
      <c r="C63" s="12">
        <v>1</v>
      </c>
      <c r="D63" s="12">
        <v>2</v>
      </c>
      <c r="F63" s="7" t="s">
        <v>128</v>
      </c>
    </row>
    <row r="64" spans="1:6" s="14" customFormat="1" ht="28.5" customHeight="1">
      <c r="A64" s="13" t="s">
        <v>99</v>
      </c>
      <c r="B64" s="7" t="s">
        <v>126</v>
      </c>
      <c r="C64" s="12">
        <v>2</v>
      </c>
      <c r="D64" s="12">
        <v>4</v>
      </c>
      <c r="F64" s="7" t="s">
        <v>130</v>
      </c>
    </row>
    <row r="65" spans="1:6" s="14" customFormat="1" ht="28.5" customHeight="1">
      <c r="A65" s="20" t="s">
        <v>100</v>
      </c>
      <c r="B65" s="7" t="s">
        <v>48</v>
      </c>
      <c r="C65" s="12">
        <v>1</v>
      </c>
      <c r="D65" s="12">
        <v>2</v>
      </c>
      <c r="F65" s="7" t="s">
        <v>132</v>
      </c>
    </row>
    <row r="66" spans="1:6" s="14" customFormat="1" ht="28.5" customHeight="1">
      <c r="A66" s="13" t="s">
        <v>102</v>
      </c>
      <c r="B66" s="7" t="s">
        <v>129</v>
      </c>
      <c r="C66" s="12">
        <v>2</v>
      </c>
      <c r="D66" s="12">
        <v>4</v>
      </c>
      <c r="F66" s="7" t="s">
        <v>134</v>
      </c>
    </row>
    <row r="67" spans="1:6" s="14" customFormat="1" ht="28.5" customHeight="1">
      <c r="A67" s="20" t="s">
        <v>104</v>
      </c>
      <c r="B67" s="7" t="s">
        <v>131</v>
      </c>
      <c r="C67" s="12">
        <v>1</v>
      </c>
      <c r="D67" s="12">
        <v>2</v>
      </c>
      <c r="F67" s="7" t="s">
        <v>169</v>
      </c>
    </row>
    <row r="68" spans="1:6" s="14" customFormat="1" ht="28.5" customHeight="1">
      <c r="A68" s="13" t="s">
        <v>106</v>
      </c>
      <c r="B68" s="7" t="s">
        <v>133</v>
      </c>
      <c r="C68" s="12">
        <v>2</v>
      </c>
      <c r="D68" s="12">
        <v>4</v>
      </c>
      <c r="F68" s="61" t="s">
        <v>302</v>
      </c>
    </row>
    <row r="69" spans="1:6" s="14" customFormat="1" ht="28.5" customHeight="1">
      <c r="A69" s="13" t="s">
        <v>106</v>
      </c>
      <c r="B69" s="7" t="s">
        <v>135</v>
      </c>
      <c r="C69" s="12">
        <v>1</v>
      </c>
      <c r="D69" s="12">
        <v>2</v>
      </c>
    </row>
    <row r="70" spans="1:6" s="14" customFormat="1" ht="28.5" customHeight="1">
      <c r="A70" s="20" t="s">
        <v>108</v>
      </c>
      <c r="B70" s="7" t="s">
        <v>53</v>
      </c>
      <c r="C70" s="12">
        <v>1</v>
      </c>
      <c r="D70" s="12">
        <v>2</v>
      </c>
      <c r="F70" s="61" t="s">
        <v>243</v>
      </c>
    </row>
    <row r="71" spans="1:6" s="14" customFormat="1" ht="39" customHeight="1">
      <c r="A71" s="13" t="s">
        <v>110</v>
      </c>
      <c r="B71" s="7" t="s">
        <v>53</v>
      </c>
      <c r="C71" s="12">
        <v>1</v>
      </c>
      <c r="D71" s="12">
        <v>2</v>
      </c>
      <c r="F71" s="13" t="s">
        <v>193</v>
      </c>
    </row>
    <row r="72" spans="1:6" s="14" customFormat="1" ht="38.25" customHeight="1">
      <c r="A72" s="20" t="s">
        <v>112</v>
      </c>
      <c r="B72" s="7" t="s">
        <v>136</v>
      </c>
      <c r="C72" s="12">
        <v>1</v>
      </c>
      <c r="D72" s="12">
        <v>2</v>
      </c>
      <c r="F72" s="61" t="s">
        <v>244</v>
      </c>
    </row>
    <row r="73" spans="1:6" s="14" customFormat="1" ht="39" customHeight="1">
      <c r="A73" s="13" t="s">
        <v>114</v>
      </c>
      <c r="B73" s="7" t="s">
        <v>137</v>
      </c>
      <c r="C73" s="12">
        <v>1</v>
      </c>
      <c r="D73" s="12">
        <v>2</v>
      </c>
      <c r="F73" s="13" t="s">
        <v>199</v>
      </c>
    </row>
    <row r="74" spans="1:6" s="14" customFormat="1" ht="35.25" customHeight="1">
      <c r="A74" s="20" t="s">
        <v>116</v>
      </c>
      <c r="B74" s="7" t="s">
        <v>138</v>
      </c>
      <c r="C74" s="12">
        <v>2</v>
      </c>
      <c r="D74" s="12">
        <v>3</v>
      </c>
      <c r="F74" s="61" t="s">
        <v>245</v>
      </c>
    </row>
    <row r="75" spans="1:6" s="14" customFormat="1" ht="28.5" customHeight="1">
      <c r="A75" s="20" t="s">
        <v>116</v>
      </c>
      <c r="B75" s="7" t="s">
        <v>139</v>
      </c>
      <c r="C75" s="12">
        <v>1</v>
      </c>
      <c r="D75" s="12">
        <v>2</v>
      </c>
      <c r="F75" s="13" t="s">
        <v>200</v>
      </c>
    </row>
    <row r="76" spans="1:6" s="14" customFormat="1" ht="28.5" customHeight="1">
      <c r="A76" s="13" t="s">
        <v>117</v>
      </c>
      <c r="B76" s="7" t="s">
        <v>140</v>
      </c>
      <c r="C76" s="12">
        <v>3</v>
      </c>
      <c r="D76" s="12">
        <v>5</v>
      </c>
      <c r="F76" s="13" t="s">
        <v>196</v>
      </c>
    </row>
    <row r="77" spans="1:6" s="14" customFormat="1" ht="28.5" customHeight="1">
      <c r="A77" s="13" t="s">
        <v>117</v>
      </c>
      <c r="B77" s="7" t="s">
        <v>141</v>
      </c>
      <c r="C77" s="12">
        <v>2</v>
      </c>
      <c r="D77" s="12">
        <v>4</v>
      </c>
      <c r="F77" s="13" t="s">
        <v>201</v>
      </c>
    </row>
    <row r="78" spans="1:6" s="14" customFormat="1" ht="28.5" customHeight="1">
      <c r="A78" s="20" t="s">
        <v>119</v>
      </c>
      <c r="B78" s="7" t="s">
        <v>142</v>
      </c>
      <c r="C78" s="12">
        <v>2</v>
      </c>
      <c r="D78" s="12">
        <v>3</v>
      </c>
      <c r="F78" s="13" t="s">
        <v>198</v>
      </c>
    </row>
    <row r="79" spans="1:6" s="14" customFormat="1" ht="28.5" customHeight="1">
      <c r="A79" s="20" t="s">
        <v>119</v>
      </c>
      <c r="B79" s="7" t="s">
        <v>143</v>
      </c>
      <c r="C79" s="12">
        <v>1</v>
      </c>
      <c r="D79" s="12">
        <v>2</v>
      </c>
      <c r="F79" s="98" t="s">
        <v>364</v>
      </c>
    </row>
    <row r="80" spans="1:6" s="14" customFormat="1" ht="28.5" customHeight="1">
      <c r="A80" s="87" t="s">
        <v>302</v>
      </c>
      <c r="B80" s="88" t="s">
        <v>142</v>
      </c>
      <c r="C80" s="89">
        <v>1</v>
      </c>
      <c r="D80" s="89">
        <v>2</v>
      </c>
    </row>
    <row r="81" spans="1:4" s="14" customFormat="1" ht="28.5" customHeight="1">
      <c r="A81" s="13" t="s">
        <v>120</v>
      </c>
      <c r="B81" s="7" t="s">
        <v>144</v>
      </c>
      <c r="C81" s="12">
        <v>1</v>
      </c>
      <c r="D81" s="12">
        <v>2</v>
      </c>
    </row>
    <row r="82" spans="1:4" s="85" customFormat="1" ht="28.5" customHeight="1">
      <c r="A82" s="61" t="s">
        <v>121</v>
      </c>
      <c r="B82" s="60" t="s">
        <v>142</v>
      </c>
      <c r="C82" s="84">
        <v>2</v>
      </c>
      <c r="D82" s="84">
        <v>3</v>
      </c>
    </row>
    <row r="83" spans="1:4" s="85" customFormat="1" ht="28.5" customHeight="1">
      <c r="A83" s="61" t="s">
        <v>121</v>
      </c>
      <c r="B83" s="60" t="s">
        <v>145</v>
      </c>
      <c r="C83" s="84">
        <v>1</v>
      </c>
      <c r="D83" s="84">
        <v>2</v>
      </c>
    </row>
    <row r="84" spans="1:4" s="85" customFormat="1" ht="28.5" customHeight="1">
      <c r="A84" s="61" t="s">
        <v>123</v>
      </c>
      <c r="B84" s="60" t="s">
        <v>146</v>
      </c>
      <c r="C84" s="84">
        <v>1</v>
      </c>
      <c r="D84" s="84">
        <v>2</v>
      </c>
    </row>
    <row r="85" spans="1:4" s="85" customFormat="1" ht="28.5" customHeight="1">
      <c r="A85" s="61" t="s">
        <v>125</v>
      </c>
      <c r="B85" s="60" t="s">
        <v>147</v>
      </c>
      <c r="C85" s="84">
        <v>2</v>
      </c>
      <c r="D85" s="84">
        <v>3</v>
      </c>
    </row>
    <row r="86" spans="1:4" s="85" customFormat="1" ht="28.5" customHeight="1">
      <c r="A86" s="61" t="s">
        <v>127</v>
      </c>
      <c r="B86" s="60" t="s">
        <v>142</v>
      </c>
      <c r="C86" s="84">
        <v>1</v>
      </c>
      <c r="D86" s="84">
        <v>2</v>
      </c>
    </row>
    <row r="87" spans="1:4" s="85" customFormat="1" ht="28.5" customHeight="1">
      <c r="A87" s="61" t="s">
        <v>128</v>
      </c>
      <c r="B87" s="60" t="s">
        <v>148</v>
      </c>
      <c r="C87" s="84">
        <v>2</v>
      </c>
      <c r="D87" s="84">
        <v>3</v>
      </c>
    </row>
    <row r="88" spans="1:4" s="85" customFormat="1" ht="28.5" customHeight="1">
      <c r="A88" s="61" t="s">
        <v>130</v>
      </c>
      <c r="B88" s="60" t="s">
        <v>142</v>
      </c>
      <c r="C88" s="84">
        <v>2</v>
      </c>
      <c r="D88" s="84">
        <v>3</v>
      </c>
    </row>
    <row r="89" spans="1:4" s="85" customFormat="1" ht="28.5" customHeight="1">
      <c r="A89" s="61" t="s">
        <v>130</v>
      </c>
      <c r="B89" s="60" t="s">
        <v>149</v>
      </c>
      <c r="C89" s="84">
        <v>1</v>
      </c>
      <c r="D89" s="84">
        <v>2</v>
      </c>
    </row>
    <row r="90" spans="1:4" s="85" customFormat="1" ht="28.5" customHeight="1">
      <c r="A90" s="61" t="s">
        <v>132</v>
      </c>
      <c r="B90" s="60" t="s">
        <v>150</v>
      </c>
      <c r="C90" s="84">
        <v>2</v>
      </c>
      <c r="D90" s="84">
        <v>3</v>
      </c>
    </row>
    <row r="91" spans="1:4" s="85" customFormat="1" ht="31.5" customHeight="1">
      <c r="A91" s="61" t="s">
        <v>132</v>
      </c>
      <c r="B91" s="60" t="s">
        <v>151</v>
      </c>
      <c r="C91" s="84">
        <v>1</v>
      </c>
      <c r="D91" s="84">
        <v>2</v>
      </c>
    </row>
    <row r="92" spans="1:4" s="40" customFormat="1" ht="31.5" customHeight="1">
      <c r="A92" s="61" t="s">
        <v>134</v>
      </c>
      <c r="B92" s="60" t="s">
        <v>142</v>
      </c>
      <c r="C92" s="84">
        <v>1</v>
      </c>
      <c r="D92" s="84">
        <v>2</v>
      </c>
    </row>
    <row r="93" spans="1:4" s="40" customFormat="1" ht="26.25" customHeight="1">
      <c r="A93" s="61" t="s">
        <v>169</v>
      </c>
      <c r="B93" s="60" t="s">
        <v>142</v>
      </c>
      <c r="C93" s="84">
        <v>2</v>
      </c>
      <c r="D93" s="84">
        <v>3</v>
      </c>
    </row>
    <row r="94" spans="1:4" s="40" customFormat="1" ht="26.25" customHeight="1">
      <c r="A94" s="61" t="s">
        <v>169</v>
      </c>
      <c r="B94" s="60" t="s">
        <v>152</v>
      </c>
      <c r="C94" s="84">
        <v>1</v>
      </c>
      <c r="D94" s="84">
        <v>2</v>
      </c>
    </row>
    <row r="95" spans="1:4" s="40" customFormat="1" ht="26.25" customHeight="1">
      <c r="A95" s="61" t="s">
        <v>243</v>
      </c>
      <c r="B95" s="60" t="s">
        <v>197</v>
      </c>
      <c r="C95" s="86">
        <v>2</v>
      </c>
      <c r="D95" s="86">
        <v>3</v>
      </c>
    </row>
    <row r="96" spans="1:4" s="40" customFormat="1" ht="26.25" customHeight="1">
      <c r="A96" s="61" t="s">
        <v>193</v>
      </c>
      <c r="B96" s="60" t="s">
        <v>197</v>
      </c>
      <c r="C96" s="86">
        <v>2</v>
      </c>
      <c r="D96" s="86">
        <v>3</v>
      </c>
    </row>
    <row r="97" spans="1:4" s="40" customFormat="1" ht="37.5" customHeight="1">
      <c r="A97" s="61" t="s">
        <v>244</v>
      </c>
      <c r="B97" s="60" t="s">
        <v>197</v>
      </c>
      <c r="C97" s="86">
        <v>4</v>
      </c>
      <c r="D97" s="86">
        <v>5</v>
      </c>
    </row>
    <row r="98" spans="1:4" s="40" customFormat="1" ht="29.25" customHeight="1">
      <c r="A98" s="61" t="s">
        <v>199</v>
      </c>
      <c r="B98" s="60" t="s">
        <v>197</v>
      </c>
      <c r="C98" s="86">
        <v>3</v>
      </c>
      <c r="D98" s="86">
        <v>4</v>
      </c>
    </row>
    <row r="99" spans="1:4" ht="24" customHeight="1">
      <c r="A99" s="13" t="s">
        <v>245</v>
      </c>
      <c r="B99" s="7" t="s">
        <v>197</v>
      </c>
      <c r="C99" s="25">
        <v>2</v>
      </c>
      <c r="D99" s="25">
        <v>3</v>
      </c>
    </row>
    <row r="100" spans="1:4" ht="36" customHeight="1">
      <c r="A100" s="13" t="s">
        <v>200</v>
      </c>
      <c r="B100" s="7" t="s">
        <v>197</v>
      </c>
      <c r="C100" s="25">
        <v>2</v>
      </c>
      <c r="D100" s="25">
        <v>3</v>
      </c>
    </row>
    <row r="101" spans="1:4">
      <c r="A101" s="13" t="s">
        <v>196</v>
      </c>
      <c r="B101" s="7" t="s">
        <v>197</v>
      </c>
      <c r="C101" s="25">
        <v>2</v>
      </c>
      <c r="D101" s="25">
        <v>3</v>
      </c>
    </row>
    <row r="102" spans="1:4">
      <c r="A102" s="13" t="s">
        <v>201</v>
      </c>
      <c r="B102" s="7" t="s">
        <v>197</v>
      </c>
      <c r="C102" s="25">
        <v>2</v>
      </c>
      <c r="D102" s="25">
        <v>3</v>
      </c>
    </row>
    <row r="103" spans="1:4">
      <c r="A103" s="13" t="s">
        <v>198</v>
      </c>
      <c r="B103" s="7" t="s">
        <v>197</v>
      </c>
      <c r="C103" s="25">
        <v>2</v>
      </c>
      <c r="D103" s="25">
        <v>3</v>
      </c>
    </row>
    <row r="104" spans="1:4">
      <c r="B104" s="1"/>
      <c r="C104" s="10"/>
      <c r="D104" s="10"/>
    </row>
    <row r="105" spans="1:4" s="4" customFormat="1" ht="29.25" customHeight="1">
      <c r="A105" s="1"/>
      <c r="B105" s="1"/>
      <c r="C105" s="10"/>
      <c r="D105" s="10"/>
    </row>
    <row r="106" spans="1:4" s="4" customFormat="1" ht="46.5" customHeight="1">
      <c r="A106" s="1"/>
      <c r="B106" s="1"/>
      <c r="C106" s="10"/>
      <c r="D106" s="10"/>
    </row>
    <row r="107" spans="1:4" s="4" customFormat="1" ht="43.5" customHeight="1">
      <c r="A107" s="13" t="s">
        <v>192</v>
      </c>
      <c r="B107" s="25">
        <v>2</v>
      </c>
      <c r="C107" s="25">
        <v>3</v>
      </c>
    </row>
    <row r="108" spans="1:4" s="4" customFormat="1" ht="42" customHeight="1">
      <c r="A108" s="13" t="s">
        <v>193</v>
      </c>
      <c r="B108" s="25">
        <v>2</v>
      </c>
      <c r="C108" s="25">
        <v>3</v>
      </c>
    </row>
    <row r="109" spans="1:4" s="4" customFormat="1" ht="39" customHeight="1">
      <c r="A109" s="13" t="s">
        <v>194</v>
      </c>
      <c r="B109" s="25">
        <v>4</v>
      </c>
      <c r="C109" s="25">
        <v>5</v>
      </c>
    </row>
    <row r="110" spans="1:4" s="4" customFormat="1" ht="28.5" customHeight="1">
      <c r="A110" s="13" t="s">
        <v>199</v>
      </c>
      <c r="B110" s="25">
        <v>3</v>
      </c>
      <c r="C110" s="25">
        <v>4</v>
      </c>
    </row>
    <row r="111" spans="1:4" s="4" customFormat="1" ht="27" customHeight="1">
      <c r="A111" s="13" t="s">
        <v>195</v>
      </c>
      <c r="B111" s="25">
        <v>2</v>
      </c>
      <c r="C111" s="25">
        <v>3</v>
      </c>
    </row>
    <row r="112" spans="1:4" s="4" customFormat="1" ht="32.25" customHeight="1">
      <c r="A112" s="13" t="s">
        <v>200</v>
      </c>
      <c r="B112" s="25">
        <v>2</v>
      </c>
      <c r="C112" s="25">
        <v>3</v>
      </c>
    </row>
    <row r="113" spans="1:4">
      <c r="A113" s="13" t="s">
        <v>196</v>
      </c>
      <c r="B113" s="25">
        <v>2</v>
      </c>
      <c r="C113" s="25">
        <v>3</v>
      </c>
      <c r="D113" s="4"/>
    </row>
    <row r="114" spans="1:4">
      <c r="A114" s="13" t="s">
        <v>201</v>
      </c>
      <c r="B114" s="25">
        <v>2</v>
      </c>
      <c r="C114" s="25">
        <v>3</v>
      </c>
      <c r="D114" s="4"/>
    </row>
    <row r="115" spans="1:4">
      <c r="A115" s="13" t="s">
        <v>198</v>
      </c>
      <c r="B115" s="25">
        <v>2</v>
      </c>
      <c r="C115" s="25">
        <v>3</v>
      </c>
      <c r="D115" s="4"/>
    </row>
    <row r="116" spans="1:4">
      <c r="A116" s="98" t="s">
        <v>364</v>
      </c>
      <c r="B116" s="99">
        <v>0</v>
      </c>
      <c r="C116" s="89">
        <v>1</v>
      </c>
      <c r="D116" s="4"/>
    </row>
    <row r="117" spans="1:4">
      <c r="B117" s="1"/>
      <c r="C117" s="10"/>
      <c r="D117" s="10"/>
    </row>
  </sheetData>
  <dataConsolidate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B7"/>
  <sheetViews>
    <sheetView workbookViewId="0">
      <selection activeCell="A12" sqref="A12"/>
    </sheetView>
  </sheetViews>
  <sheetFormatPr baseColWidth="10" defaultRowHeight="41.25" customHeight="1"/>
  <cols>
    <col min="1" max="1" width="51.33203125" customWidth="1"/>
  </cols>
  <sheetData>
    <row r="2" spans="1:2" ht="30" customHeight="1">
      <c r="A2" s="91" t="s">
        <v>306</v>
      </c>
      <c r="B2" s="21" t="s">
        <v>304</v>
      </c>
    </row>
    <row r="3" spans="1:2" ht="30" customHeight="1">
      <c r="A3" s="92" t="s">
        <v>1</v>
      </c>
      <c r="B3" s="90"/>
    </row>
    <row r="4" spans="1:2" ht="30" customHeight="1">
      <c r="A4" s="93" t="s">
        <v>404</v>
      </c>
      <c r="B4" s="31">
        <v>1</v>
      </c>
    </row>
    <row r="5" spans="1:2" ht="30" customHeight="1">
      <c r="A5" s="93" t="s">
        <v>403</v>
      </c>
      <c r="B5" s="31">
        <v>3</v>
      </c>
    </row>
    <row r="6" spans="1:2" ht="30" customHeight="1">
      <c r="A6" s="93" t="s">
        <v>326</v>
      </c>
      <c r="B6" s="31">
        <v>4</v>
      </c>
    </row>
    <row r="7" spans="1:2" ht="30" customHeight="1">
      <c r="A7" s="93"/>
      <c r="B7" s="3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18"/>
  <sheetViews>
    <sheetView workbookViewId="0">
      <selection activeCell="C18" sqref="C18"/>
    </sheetView>
  </sheetViews>
  <sheetFormatPr baseColWidth="10" defaultRowHeight="14.4"/>
  <cols>
    <col min="1" max="1" width="42" customWidth="1"/>
    <col min="3" max="3" width="32.88671875" customWidth="1"/>
    <col min="5" max="5" width="34.88671875" customWidth="1"/>
  </cols>
  <sheetData>
    <row r="1" spans="1:5" ht="27" customHeight="1">
      <c r="A1" s="91" t="s">
        <v>324</v>
      </c>
      <c r="C1" s="21" t="s">
        <v>328</v>
      </c>
      <c r="E1" s="21" t="s">
        <v>330</v>
      </c>
    </row>
    <row r="2" spans="1:5" s="4" customFormat="1" ht="27" customHeight="1">
      <c r="A2" s="94" t="s">
        <v>1</v>
      </c>
      <c r="C2" s="94" t="s">
        <v>1</v>
      </c>
      <c r="E2" s="94" t="s">
        <v>1</v>
      </c>
    </row>
    <row r="3" spans="1:5" ht="27" customHeight="1">
      <c r="A3" s="21" t="s">
        <v>311</v>
      </c>
      <c r="C3" s="21" t="s">
        <v>186</v>
      </c>
      <c r="E3" s="21" t="s">
        <v>186</v>
      </c>
    </row>
    <row r="4" spans="1:5" ht="27" customHeight="1">
      <c r="A4" s="21" t="s">
        <v>11</v>
      </c>
      <c r="C4" s="21" t="s">
        <v>187</v>
      </c>
      <c r="E4" s="21" t="s">
        <v>187</v>
      </c>
    </row>
    <row r="5" spans="1:5" ht="27" customHeight="1">
      <c r="A5" s="21" t="s">
        <v>312</v>
      </c>
    </row>
    <row r="6" spans="1:5" ht="27" customHeight="1">
      <c r="A6" s="21" t="s">
        <v>313</v>
      </c>
    </row>
    <row r="7" spans="1:5" ht="27" customHeight="1">
      <c r="A7" s="21" t="s">
        <v>314</v>
      </c>
    </row>
    <row r="8" spans="1:5" ht="27" customHeight="1">
      <c r="A8" s="21" t="s">
        <v>315</v>
      </c>
    </row>
    <row r="9" spans="1:5" ht="27" customHeight="1">
      <c r="A9" s="21" t="s">
        <v>316</v>
      </c>
    </row>
    <row r="10" spans="1:5" ht="27" customHeight="1">
      <c r="A10" s="21" t="s">
        <v>317</v>
      </c>
    </row>
    <row r="11" spans="1:5" ht="27" customHeight="1">
      <c r="A11" s="21" t="s">
        <v>318</v>
      </c>
    </row>
    <row r="12" spans="1:5" ht="27" customHeight="1">
      <c r="A12" s="21" t="s">
        <v>319</v>
      </c>
    </row>
    <row r="13" spans="1:5" ht="27" customHeight="1">
      <c r="A13" s="21" t="s">
        <v>320</v>
      </c>
    </row>
    <row r="14" spans="1:5" ht="27" customHeight="1">
      <c r="A14" s="21" t="s">
        <v>321</v>
      </c>
    </row>
    <row r="15" spans="1:5" ht="27" customHeight="1">
      <c r="A15" s="21" t="s">
        <v>322</v>
      </c>
    </row>
    <row r="16" spans="1:5" ht="27" customHeight="1">
      <c r="A16" s="21" t="s">
        <v>323</v>
      </c>
    </row>
    <row r="17" spans="1:1" ht="27" customHeight="1">
      <c r="A17" s="21" t="s">
        <v>325</v>
      </c>
    </row>
    <row r="18" spans="1:1" ht="27" customHeight="1">
      <c r="A18" s="59" t="s">
        <v>363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G76"/>
  <sheetViews>
    <sheetView topLeftCell="A2" workbookViewId="0">
      <selection activeCell="B66" sqref="B66"/>
    </sheetView>
  </sheetViews>
  <sheetFormatPr baseColWidth="10" defaultColWidth="11.44140625" defaultRowHeight="33" customHeight="1"/>
  <cols>
    <col min="1" max="1" width="11.44140625" style="3"/>
    <col min="2" max="2" width="80.5546875" style="3" customWidth="1"/>
    <col min="3" max="3" width="11.44140625" style="3"/>
    <col min="4" max="4" width="39.6640625" style="3" customWidth="1"/>
    <col min="5" max="5" width="34.109375" style="3" customWidth="1"/>
    <col min="6" max="6" width="40.33203125" style="3" customWidth="1"/>
    <col min="7" max="7" width="27" style="3" customWidth="1"/>
    <col min="8" max="16384" width="11.44140625" style="3"/>
  </cols>
  <sheetData>
    <row r="1" spans="2:7" ht="33" customHeight="1">
      <c r="B1" s="91" t="s">
        <v>351</v>
      </c>
    </row>
    <row r="2" spans="2:7" ht="33" customHeight="1">
      <c r="B2" s="13" t="s">
        <v>24</v>
      </c>
      <c r="D2" s="21" t="s">
        <v>341</v>
      </c>
      <c r="E2" s="21"/>
    </row>
    <row r="3" spans="2:7" ht="33" customHeight="1">
      <c r="B3" s="13" t="s">
        <v>2</v>
      </c>
      <c r="D3" s="94" t="s">
        <v>1</v>
      </c>
      <c r="E3" s="21">
        <v>0</v>
      </c>
    </row>
    <row r="4" spans="2:7" ht="33" customHeight="1">
      <c r="B4" s="7" t="s">
        <v>30</v>
      </c>
      <c r="D4" s="21" t="s">
        <v>342</v>
      </c>
      <c r="E4" s="21">
        <v>1</v>
      </c>
    </row>
    <row r="5" spans="2:7" ht="33" customHeight="1">
      <c r="B5" s="7" t="s">
        <v>33</v>
      </c>
      <c r="D5" s="21" t="s">
        <v>172</v>
      </c>
      <c r="E5" s="21">
        <v>2</v>
      </c>
    </row>
    <row r="6" spans="2:7" ht="33" customHeight="1">
      <c r="B6" s="7" t="s">
        <v>36</v>
      </c>
    </row>
    <row r="7" spans="2:7" ht="33" customHeight="1">
      <c r="B7" s="7" t="s">
        <v>39</v>
      </c>
      <c r="D7" s="21" t="s">
        <v>362</v>
      </c>
      <c r="E7" s="21"/>
      <c r="F7" s="22"/>
      <c r="G7" s="22"/>
    </row>
    <row r="8" spans="2:7" ht="33" customHeight="1">
      <c r="B8" s="7" t="s">
        <v>41</v>
      </c>
      <c r="D8" s="94" t="s">
        <v>1</v>
      </c>
      <c r="E8" s="21">
        <v>0</v>
      </c>
      <c r="F8" s="22"/>
      <c r="G8" s="22"/>
    </row>
    <row r="9" spans="2:7" ht="33" customHeight="1">
      <c r="B9" s="7" t="s">
        <v>43</v>
      </c>
      <c r="D9" s="21" t="s">
        <v>186</v>
      </c>
      <c r="E9" s="21">
        <v>1</v>
      </c>
      <c r="F9" s="22"/>
      <c r="G9" s="22"/>
    </row>
    <row r="10" spans="2:7" ht="33" customHeight="1">
      <c r="B10" s="7" t="s">
        <v>45</v>
      </c>
      <c r="D10" s="21" t="s">
        <v>187</v>
      </c>
      <c r="E10" s="21">
        <v>2</v>
      </c>
      <c r="F10" s="22"/>
      <c r="G10" s="22"/>
    </row>
    <row r="11" spans="2:7" ht="33" customHeight="1">
      <c r="B11" s="7" t="s">
        <v>47</v>
      </c>
      <c r="D11" s="22"/>
      <c r="E11" s="22"/>
      <c r="F11" s="22"/>
      <c r="G11" s="22"/>
    </row>
    <row r="12" spans="2:7" ht="33" customHeight="1">
      <c r="B12" s="7" t="s">
        <v>49</v>
      </c>
      <c r="D12" s="22"/>
      <c r="E12" s="22"/>
      <c r="F12" s="22"/>
      <c r="G12" s="22"/>
    </row>
    <row r="13" spans="2:7" ht="33" customHeight="1">
      <c r="B13" s="7" t="s">
        <v>51</v>
      </c>
    </row>
    <row r="14" spans="2:7" ht="33" customHeight="1">
      <c r="B14" s="7" t="s">
        <v>167</v>
      </c>
    </row>
    <row r="15" spans="2:7" ht="33" customHeight="1">
      <c r="B15" s="7" t="s">
        <v>54</v>
      </c>
    </row>
    <row r="16" spans="2:7" ht="33" customHeight="1">
      <c r="B16" s="7" t="s">
        <v>56</v>
      </c>
    </row>
    <row r="17" spans="2:2" ht="33" customHeight="1">
      <c r="B17" s="7" t="s">
        <v>58</v>
      </c>
    </row>
    <row r="18" spans="2:2" ht="33" customHeight="1">
      <c r="B18" s="7" t="s">
        <v>60</v>
      </c>
    </row>
    <row r="19" spans="2:2" ht="33" customHeight="1">
      <c r="B19" s="7" t="s">
        <v>62</v>
      </c>
    </row>
    <row r="20" spans="2:2" ht="33" customHeight="1">
      <c r="B20" s="7" t="s">
        <v>64</v>
      </c>
    </row>
    <row r="21" spans="2:2" ht="33" customHeight="1">
      <c r="B21" s="7" t="s">
        <v>66</v>
      </c>
    </row>
    <row r="22" spans="2:2" ht="33" customHeight="1">
      <c r="B22" s="7" t="s">
        <v>68</v>
      </c>
    </row>
    <row r="23" spans="2:2" ht="33" customHeight="1">
      <c r="B23" s="7" t="s">
        <v>70</v>
      </c>
    </row>
    <row r="24" spans="2:2" ht="33" customHeight="1">
      <c r="B24" s="7" t="s">
        <v>72</v>
      </c>
    </row>
    <row r="25" spans="2:2" ht="33" customHeight="1">
      <c r="B25" s="7" t="s">
        <v>74</v>
      </c>
    </row>
    <row r="26" spans="2:2" ht="33" customHeight="1">
      <c r="B26" s="7" t="s">
        <v>76</v>
      </c>
    </row>
    <row r="27" spans="2:2" ht="33" customHeight="1">
      <c r="B27" s="7" t="s">
        <v>78</v>
      </c>
    </row>
    <row r="28" spans="2:2" ht="33" customHeight="1">
      <c r="B28" s="7" t="s">
        <v>79</v>
      </c>
    </row>
    <row r="29" spans="2:2" ht="33" customHeight="1">
      <c r="B29" s="7" t="s">
        <v>80</v>
      </c>
    </row>
    <row r="30" spans="2:2" ht="33" customHeight="1">
      <c r="B30" s="7" t="s">
        <v>82</v>
      </c>
    </row>
    <row r="31" spans="2:2" ht="33" customHeight="1">
      <c r="B31" s="7" t="s">
        <v>84</v>
      </c>
    </row>
    <row r="32" spans="2:2" ht="33" customHeight="1">
      <c r="B32" s="60" t="s">
        <v>168</v>
      </c>
    </row>
    <row r="33" spans="2:2" ht="33" customHeight="1">
      <c r="B33" s="7" t="s">
        <v>86</v>
      </c>
    </row>
    <row r="34" spans="2:2" ht="33" customHeight="1">
      <c r="B34" s="7" t="s">
        <v>88</v>
      </c>
    </row>
    <row r="35" spans="2:2" ht="33" customHeight="1">
      <c r="B35" s="7" t="s">
        <v>89</v>
      </c>
    </row>
    <row r="36" spans="2:2" ht="33" customHeight="1">
      <c r="B36" s="7" t="s">
        <v>90</v>
      </c>
    </row>
    <row r="37" spans="2:2" ht="33" customHeight="1">
      <c r="B37" s="7" t="s">
        <v>91</v>
      </c>
    </row>
    <row r="38" spans="2:2" ht="33" customHeight="1">
      <c r="B38" s="7" t="s">
        <v>92</v>
      </c>
    </row>
    <row r="39" spans="2:2" ht="33" customHeight="1">
      <c r="B39" s="7" t="s">
        <v>93</v>
      </c>
    </row>
    <row r="40" spans="2:2" ht="33" customHeight="1">
      <c r="B40" s="7" t="s">
        <v>94</v>
      </c>
    </row>
    <row r="41" spans="2:2" ht="33" customHeight="1">
      <c r="B41" s="7" t="s">
        <v>95</v>
      </c>
    </row>
    <row r="42" spans="2:2" ht="33" customHeight="1">
      <c r="B42" s="7" t="s">
        <v>97</v>
      </c>
    </row>
    <row r="43" spans="2:2" ht="33" customHeight="1">
      <c r="B43" s="7" t="s">
        <v>98</v>
      </c>
    </row>
    <row r="44" spans="2:2" ht="33" customHeight="1">
      <c r="B44" s="7" t="s">
        <v>99</v>
      </c>
    </row>
    <row r="45" spans="2:2" ht="33" customHeight="1">
      <c r="B45" s="7" t="s">
        <v>100</v>
      </c>
    </row>
    <row r="46" spans="2:2" ht="33" customHeight="1">
      <c r="B46" s="7" t="s">
        <v>102</v>
      </c>
    </row>
    <row r="47" spans="2:2" ht="33" customHeight="1">
      <c r="B47" s="7" t="s">
        <v>104</v>
      </c>
    </row>
    <row r="48" spans="2:2" ht="33" customHeight="1">
      <c r="B48" s="7" t="s">
        <v>106</v>
      </c>
    </row>
    <row r="49" spans="2:2" ht="33" customHeight="1">
      <c r="B49" s="7" t="s">
        <v>108</v>
      </c>
    </row>
    <row r="50" spans="2:2" ht="33" customHeight="1">
      <c r="B50" s="7" t="s">
        <v>110</v>
      </c>
    </row>
    <row r="51" spans="2:2" ht="33" customHeight="1">
      <c r="B51" s="7" t="s">
        <v>112</v>
      </c>
    </row>
    <row r="52" spans="2:2" ht="33" customHeight="1">
      <c r="B52" s="7" t="s">
        <v>114</v>
      </c>
    </row>
    <row r="53" spans="2:2" ht="33" customHeight="1">
      <c r="B53" s="7" t="s">
        <v>116</v>
      </c>
    </row>
    <row r="54" spans="2:2" ht="33" customHeight="1">
      <c r="B54" s="15" t="s">
        <v>117</v>
      </c>
    </row>
    <row r="55" spans="2:2" ht="33" customHeight="1">
      <c r="B55" s="7" t="s">
        <v>119</v>
      </c>
    </row>
    <row r="56" spans="2:2" ht="33" customHeight="1">
      <c r="B56" s="7" t="s">
        <v>120</v>
      </c>
    </row>
    <row r="57" spans="2:2" ht="33" customHeight="1">
      <c r="B57" s="7" t="s">
        <v>121</v>
      </c>
    </row>
    <row r="58" spans="2:2" ht="33" customHeight="1">
      <c r="B58" s="7" t="s">
        <v>123</v>
      </c>
    </row>
    <row r="59" spans="2:2" ht="33" customHeight="1">
      <c r="B59" s="7" t="s">
        <v>125</v>
      </c>
    </row>
    <row r="60" spans="2:2" ht="33" customHeight="1">
      <c r="B60" s="7" t="s">
        <v>127</v>
      </c>
    </row>
    <row r="61" spans="2:2" ht="33" customHeight="1">
      <c r="B61" s="7" t="s">
        <v>128</v>
      </c>
    </row>
    <row r="62" spans="2:2" ht="33" customHeight="1">
      <c r="B62" s="7" t="s">
        <v>130</v>
      </c>
    </row>
    <row r="63" spans="2:2" ht="33" customHeight="1">
      <c r="B63" s="7" t="s">
        <v>132</v>
      </c>
    </row>
    <row r="64" spans="2:2" ht="33" customHeight="1">
      <c r="B64" s="7" t="s">
        <v>134</v>
      </c>
    </row>
    <row r="65" spans="2:2" ht="33" customHeight="1">
      <c r="B65" s="7" t="s">
        <v>169</v>
      </c>
    </row>
    <row r="66" spans="2:2" ht="33" customHeight="1">
      <c r="B66" s="61" t="s">
        <v>300</v>
      </c>
    </row>
    <row r="67" spans="2:2" ht="33" customHeight="1">
      <c r="B67" s="61" t="s">
        <v>243</v>
      </c>
    </row>
    <row r="68" spans="2:2" ht="33" customHeight="1">
      <c r="B68" s="13" t="s">
        <v>193</v>
      </c>
    </row>
    <row r="69" spans="2:2" ht="33" customHeight="1">
      <c r="B69" s="61" t="s">
        <v>244</v>
      </c>
    </row>
    <row r="70" spans="2:2" ht="33" customHeight="1">
      <c r="B70" s="13" t="s">
        <v>199</v>
      </c>
    </row>
    <row r="71" spans="2:2" ht="33" customHeight="1">
      <c r="B71" s="61" t="s">
        <v>245</v>
      </c>
    </row>
    <row r="72" spans="2:2" ht="33" customHeight="1">
      <c r="B72" s="13" t="s">
        <v>200</v>
      </c>
    </row>
    <row r="73" spans="2:2" ht="33" customHeight="1">
      <c r="B73" s="13" t="s">
        <v>196</v>
      </c>
    </row>
    <row r="74" spans="2:2" ht="33" customHeight="1">
      <c r="B74" s="13" t="s">
        <v>201</v>
      </c>
    </row>
    <row r="75" spans="2:2" ht="33" customHeight="1">
      <c r="B75" s="13" t="s">
        <v>198</v>
      </c>
    </row>
    <row r="76" spans="2:2" ht="33" customHeight="1">
      <c r="B76" s="21" t="s">
        <v>360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C7"/>
  <sheetViews>
    <sheetView workbookViewId="0">
      <selection activeCell="B7" sqref="B7"/>
    </sheetView>
  </sheetViews>
  <sheetFormatPr baseColWidth="10" defaultRowHeight="14.4"/>
  <cols>
    <col min="2" max="2" width="47.109375" customWidth="1"/>
    <col min="3" max="3" width="25.6640625" customWidth="1"/>
  </cols>
  <sheetData>
    <row r="2" spans="2:3" ht="15.75" thickBot="1"/>
    <row r="3" spans="2:3" ht="30.75" customHeight="1">
      <c r="B3" s="68" t="s">
        <v>350</v>
      </c>
      <c r="C3" s="97" t="s">
        <v>355</v>
      </c>
    </row>
    <row r="4" spans="2:3" ht="30.75" customHeight="1">
      <c r="B4" s="67" t="s">
        <v>1</v>
      </c>
      <c r="C4" s="95">
        <v>0</v>
      </c>
    </row>
    <row r="5" spans="2:3" ht="30.75" customHeight="1">
      <c r="B5" s="67" t="s">
        <v>352</v>
      </c>
      <c r="C5" s="95">
        <v>1</v>
      </c>
    </row>
    <row r="6" spans="2:3" ht="30.75" customHeight="1">
      <c r="B6" s="67" t="s">
        <v>353</v>
      </c>
      <c r="C6" s="95">
        <v>2</v>
      </c>
    </row>
    <row r="7" spans="2:3" ht="30.75" customHeight="1" thickBot="1">
      <c r="B7" s="66" t="s">
        <v>354</v>
      </c>
      <c r="C7" s="96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E34"/>
  <sheetViews>
    <sheetView workbookViewId="0">
      <selection activeCell="B1" sqref="B1:B9"/>
    </sheetView>
  </sheetViews>
  <sheetFormatPr baseColWidth="10" defaultRowHeight="14.4"/>
  <cols>
    <col min="1" max="1" width="85.5546875" style="23" customWidth="1" collapsed="1"/>
    <col min="5" max="5" width="27.6640625" customWidth="1" collapsed="1"/>
  </cols>
  <sheetData>
    <row r="1" spans="1:5" ht="24.75" customHeight="1">
      <c r="A1" s="24" t="s">
        <v>173</v>
      </c>
      <c r="B1" s="25">
        <v>2</v>
      </c>
      <c r="C1" s="25">
        <v>3</v>
      </c>
      <c r="D1" s="4"/>
      <c r="E1" s="21" t="s">
        <v>174</v>
      </c>
    </row>
    <row r="2" spans="1:5" ht="24" customHeight="1">
      <c r="A2" s="24" t="s">
        <v>175</v>
      </c>
      <c r="B2" s="25">
        <v>2</v>
      </c>
      <c r="C2" s="25">
        <v>3</v>
      </c>
      <c r="D2" s="4"/>
      <c r="E2" s="21" t="s">
        <v>176</v>
      </c>
    </row>
    <row r="3" spans="1:5" ht="43.5" customHeight="1">
      <c r="A3" s="24" t="s">
        <v>177</v>
      </c>
      <c r="B3" s="25">
        <v>4</v>
      </c>
      <c r="C3" s="25">
        <v>5</v>
      </c>
      <c r="D3" s="4"/>
      <c r="E3" s="4"/>
    </row>
    <row r="4" spans="1:5" ht="36" customHeight="1">
      <c r="A4" s="24" t="s">
        <v>178</v>
      </c>
      <c r="B4" s="25">
        <v>3</v>
      </c>
      <c r="C4" s="25">
        <v>4</v>
      </c>
      <c r="D4" s="4"/>
      <c r="E4" s="4"/>
    </row>
    <row r="5" spans="1:5" ht="27" customHeight="1">
      <c r="A5" s="24" t="s">
        <v>179</v>
      </c>
      <c r="B5" s="25">
        <v>2</v>
      </c>
      <c r="C5" s="25">
        <v>3</v>
      </c>
      <c r="D5" s="4"/>
      <c r="E5" s="4"/>
    </row>
    <row r="6" spans="1:5" ht="34.5" customHeight="1">
      <c r="A6" s="24" t="s">
        <v>180</v>
      </c>
      <c r="B6" s="25">
        <v>2</v>
      </c>
      <c r="C6" s="25">
        <v>3</v>
      </c>
      <c r="D6" s="4"/>
      <c r="E6" s="4"/>
    </row>
    <row r="7" spans="1:5" ht="24.75" customHeight="1">
      <c r="A7" s="24" t="s">
        <v>181</v>
      </c>
      <c r="B7" s="25">
        <v>2</v>
      </c>
      <c r="C7" s="25">
        <v>3</v>
      </c>
      <c r="D7" s="4"/>
      <c r="E7" s="4"/>
    </row>
    <row r="8" spans="1:5" ht="28.5" customHeight="1">
      <c r="A8" s="24" t="s">
        <v>182</v>
      </c>
      <c r="B8" s="25">
        <v>2</v>
      </c>
      <c r="C8" s="25">
        <v>3</v>
      </c>
      <c r="D8" s="4"/>
      <c r="E8" s="4"/>
    </row>
    <row r="9" spans="1:5" ht="27" customHeight="1">
      <c r="A9" s="24" t="s">
        <v>183</v>
      </c>
      <c r="B9" s="25">
        <v>2</v>
      </c>
      <c r="C9" s="25">
        <v>3</v>
      </c>
      <c r="D9" s="4"/>
      <c r="E9" s="4"/>
    </row>
    <row r="13" spans="1:5">
      <c r="A13" s="28" t="s">
        <v>1</v>
      </c>
      <c r="B13" s="5">
        <v>0</v>
      </c>
    </row>
    <row r="14" spans="1:5">
      <c r="A14" s="28" t="s">
        <v>189</v>
      </c>
      <c r="B14" s="5">
        <v>3</v>
      </c>
    </row>
    <row r="15" spans="1:5">
      <c r="A15" s="28" t="s">
        <v>190</v>
      </c>
      <c r="B15" s="5">
        <v>2</v>
      </c>
    </row>
    <row r="16" spans="1:5">
      <c r="A16" s="28" t="s">
        <v>188</v>
      </c>
      <c r="B16" s="5">
        <v>1</v>
      </c>
    </row>
    <row r="20" spans="1:2">
      <c r="A20" s="28" t="s">
        <v>191</v>
      </c>
      <c r="B20" s="5">
        <v>0</v>
      </c>
    </row>
    <row r="21" spans="1:2">
      <c r="A21" s="28" t="s">
        <v>246</v>
      </c>
      <c r="B21" s="5">
        <v>7</v>
      </c>
    </row>
    <row r="22" spans="1:2">
      <c r="A22" s="28" t="s">
        <v>247</v>
      </c>
      <c r="B22" s="5">
        <v>6</v>
      </c>
    </row>
    <row r="23" spans="1:2">
      <c r="A23" s="28" t="s">
        <v>248</v>
      </c>
      <c r="B23" s="5">
        <v>4</v>
      </c>
    </row>
    <row r="24" spans="1:2">
      <c r="A24" s="28" t="s">
        <v>249</v>
      </c>
      <c r="B24" s="5">
        <v>0</v>
      </c>
    </row>
    <row r="29" spans="1:2">
      <c r="A29"/>
    </row>
    <row r="30" spans="1:2">
      <c r="A30"/>
    </row>
    <row r="31" spans="1:2">
      <c r="A31"/>
    </row>
    <row r="32" spans="1:2">
      <c r="A32"/>
    </row>
    <row r="33" spans="1:1">
      <c r="A33"/>
    </row>
    <row r="34" spans="1:1">
      <c r="A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20"/>
  <sheetViews>
    <sheetView workbookViewId="0">
      <selection activeCell="E17" sqref="E17"/>
    </sheetView>
  </sheetViews>
  <sheetFormatPr baseColWidth="10" defaultRowHeight="14.4"/>
  <cols>
    <col min="1" max="1" width="39.88671875" customWidth="1" collapsed="1"/>
    <col min="3" max="3" width="11.44140625" style="4" collapsed="1"/>
    <col min="4" max="4" width="36.88671875" customWidth="1" collapsed="1"/>
  </cols>
  <sheetData>
    <row r="1" spans="1:6" s="4" customFormat="1">
      <c r="A1" s="5" t="s">
        <v>1</v>
      </c>
      <c r="B1" s="27">
        <v>0</v>
      </c>
      <c r="C1" s="39"/>
      <c r="D1" s="26" t="s">
        <v>1</v>
      </c>
      <c r="F1" s="5" t="s">
        <v>206</v>
      </c>
    </row>
    <row r="2" spans="1:6" ht="15">
      <c r="A2" s="5" t="s">
        <v>184</v>
      </c>
      <c r="B2" s="27"/>
      <c r="C2" s="39"/>
      <c r="D2" s="26" t="s">
        <v>186</v>
      </c>
      <c r="F2" s="5" t="s">
        <v>209</v>
      </c>
    </row>
    <row r="3" spans="1:6">
      <c r="A3" s="5" t="s">
        <v>185</v>
      </c>
      <c r="B3" s="27"/>
      <c r="C3" s="39"/>
      <c r="D3" s="26" t="s">
        <v>187</v>
      </c>
    </row>
    <row r="4" spans="1:6" ht="15">
      <c r="A4" s="2"/>
      <c r="B4" s="37"/>
      <c r="C4" s="37"/>
    </row>
    <row r="5" spans="1:6" ht="15">
      <c r="A5" s="2"/>
      <c r="B5" s="2"/>
    </row>
    <row r="9" spans="1:6" ht="15">
      <c r="A9" s="5"/>
      <c r="D9" s="5" t="s">
        <v>206</v>
      </c>
    </row>
    <row r="10" spans="1:6" s="4" customFormat="1" ht="15">
      <c r="A10" s="5">
        <v>0</v>
      </c>
      <c r="D10" s="5" t="s">
        <v>209</v>
      </c>
    </row>
    <row r="11" spans="1:6" ht="15">
      <c r="A11" s="5">
        <v>1</v>
      </c>
    </row>
    <row r="12" spans="1:6" ht="15">
      <c r="A12" s="5">
        <v>2</v>
      </c>
    </row>
    <row r="13" spans="1:6" ht="15">
      <c r="A13" s="5">
        <v>3</v>
      </c>
    </row>
    <row r="14" spans="1:6">
      <c r="A14" s="5">
        <v>4</v>
      </c>
    </row>
    <row r="15" spans="1:6">
      <c r="A15" s="5">
        <v>5</v>
      </c>
    </row>
    <row r="16" spans="1:6">
      <c r="A16" s="5">
        <v>6</v>
      </c>
    </row>
    <row r="17" spans="1:1">
      <c r="A17" s="5">
        <v>7</v>
      </c>
    </row>
    <row r="18" spans="1:1">
      <c r="A18" s="5">
        <v>8</v>
      </c>
    </row>
    <row r="19" spans="1:1">
      <c r="A19" s="5">
        <v>9</v>
      </c>
    </row>
    <row r="20" spans="1:1">
      <c r="A20" s="5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85"/>
  <sheetViews>
    <sheetView topLeftCell="I1" workbookViewId="0">
      <selection activeCell="N28" sqref="N28"/>
    </sheetView>
  </sheetViews>
  <sheetFormatPr baseColWidth="10" defaultRowHeight="14.4"/>
  <cols>
    <col min="1" max="1" width="52" customWidth="1" collapsed="1"/>
    <col min="4" max="4" width="41.33203125" customWidth="1" collapsed="1"/>
    <col min="5" max="5" width="14.6640625" customWidth="1" collapsed="1"/>
    <col min="7" max="7" width="33.6640625" customWidth="1" collapsed="1"/>
    <col min="8" max="8" width="23.33203125" customWidth="1" collapsed="1"/>
    <col min="10" max="10" width="36.5546875" customWidth="1" collapsed="1"/>
    <col min="11" max="11" width="12.33203125" customWidth="1" collapsed="1"/>
    <col min="14" max="14" width="39.44140625" customWidth="1" collapsed="1"/>
    <col min="16" max="16" width="31.6640625" customWidth="1" collapsed="1"/>
    <col min="17" max="17" width="18.109375" customWidth="1" collapsed="1"/>
    <col min="18" max="18" width="23.5546875" customWidth="1" collapsed="1"/>
    <col min="19" max="19" width="20.6640625" customWidth="1" collapsed="1"/>
  </cols>
  <sheetData>
    <row r="1" spans="1:21" ht="37.5" customHeight="1">
      <c r="A1" s="57" t="s">
        <v>3</v>
      </c>
      <c r="B1" s="27"/>
      <c r="C1" s="4"/>
      <c r="D1" s="30" t="s">
        <v>1</v>
      </c>
      <c r="E1" s="5">
        <v>0</v>
      </c>
      <c r="F1" s="4"/>
      <c r="G1" s="5" t="s">
        <v>1</v>
      </c>
      <c r="H1" s="5">
        <v>0</v>
      </c>
      <c r="I1" s="4"/>
      <c r="J1" s="5" t="s">
        <v>1</v>
      </c>
      <c r="K1" s="5">
        <v>0</v>
      </c>
      <c r="L1" s="5">
        <v>0</v>
      </c>
      <c r="M1" s="4"/>
      <c r="N1" s="21" t="s">
        <v>3</v>
      </c>
      <c r="O1" s="31">
        <v>0</v>
      </c>
      <c r="P1" s="4"/>
      <c r="Q1" s="13" t="s">
        <v>1</v>
      </c>
      <c r="R1" s="31">
        <v>0</v>
      </c>
      <c r="S1" s="4"/>
      <c r="T1" s="4"/>
      <c r="U1" s="4"/>
    </row>
    <row r="2" spans="1:21" ht="53.25" customHeight="1">
      <c r="A2" s="56" t="s">
        <v>224</v>
      </c>
      <c r="B2" s="29">
        <v>3</v>
      </c>
      <c r="C2" s="4"/>
      <c r="D2" s="5">
        <v>1</v>
      </c>
      <c r="E2" s="5">
        <v>1</v>
      </c>
      <c r="F2" s="4"/>
      <c r="G2" s="5">
        <v>1</v>
      </c>
      <c r="H2" s="5">
        <v>3</v>
      </c>
      <c r="I2" s="4"/>
      <c r="J2" s="32" t="s">
        <v>186</v>
      </c>
      <c r="K2" s="5">
        <v>2</v>
      </c>
      <c r="L2" s="33">
        <v>3</v>
      </c>
      <c r="M2" s="4"/>
      <c r="N2" s="34" t="s">
        <v>203</v>
      </c>
      <c r="O2" s="29">
        <v>3</v>
      </c>
      <c r="P2" s="4"/>
      <c r="Q2" s="21" t="s">
        <v>186</v>
      </c>
      <c r="R2" s="31">
        <v>3</v>
      </c>
      <c r="S2" s="4"/>
      <c r="T2" s="4"/>
      <c r="U2" s="4"/>
    </row>
    <row r="3" spans="1:21" ht="45.75" customHeight="1">
      <c r="A3" s="57" t="s">
        <v>213</v>
      </c>
      <c r="B3" s="38">
        <v>1</v>
      </c>
      <c r="C3" s="4"/>
      <c r="D3" s="5">
        <v>2</v>
      </c>
      <c r="E3" s="5">
        <v>2</v>
      </c>
      <c r="F3" s="4"/>
      <c r="G3" s="5">
        <v>2</v>
      </c>
      <c r="H3" s="5">
        <v>5</v>
      </c>
      <c r="I3" s="4"/>
      <c r="J3" s="32" t="s">
        <v>187</v>
      </c>
      <c r="K3" s="5">
        <v>0</v>
      </c>
      <c r="L3" s="33">
        <v>0</v>
      </c>
      <c r="M3" s="4"/>
      <c r="N3" s="34" t="s">
        <v>204</v>
      </c>
      <c r="O3" s="29">
        <v>2</v>
      </c>
      <c r="P3" s="4"/>
      <c r="Q3" s="21" t="s">
        <v>187</v>
      </c>
      <c r="R3" s="31">
        <v>0</v>
      </c>
      <c r="S3" s="4"/>
      <c r="T3" s="4"/>
      <c r="U3" s="4"/>
    </row>
    <row r="4" spans="1:21" ht="42.75" customHeight="1">
      <c r="A4" s="58" t="s">
        <v>214</v>
      </c>
      <c r="B4" s="31">
        <v>0</v>
      </c>
      <c r="C4" s="4"/>
      <c r="D4" s="5">
        <v>3</v>
      </c>
      <c r="E4" s="5">
        <v>3</v>
      </c>
      <c r="F4" s="4"/>
      <c r="G4" s="4"/>
      <c r="H4" s="4"/>
      <c r="I4" s="4"/>
      <c r="J4" s="4"/>
      <c r="K4" s="4"/>
      <c r="L4" s="4"/>
      <c r="M4" s="4"/>
      <c r="N4" s="34" t="s">
        <v>205</v>
      </c>
      <c r="O4" s="29">
        <v>1</v>
      </c>
      <c r="P4" s="21" t="s">
        <v>226</v>
      </c>
      <c r="Q4" s="31">
        <v>2007</v>
      </c>
      <c r="R4" s="4"/>
      <c r="S4" s="4"/>
      <c r="T4" s="4"/>
      <c r="U4" s="4"/>
    </row>
    <row r="5" spans="1:21" ht="32.25" customHeight="1">
      <c r="A5" s="4"/>
      <c r="B5" s="4"/>
      <c r="C5" s="4"/>
      <c r="D5" s="5">
        <v>4</v>
      </c>
      <c r="E5" s="5">
        <v>4</v>
      </c>
      <c r="F5" s="4"/>
      <c r="G5" s="4"/>
      <c r="H5" s="4"/>
      <c r="I5" s="4"/>
      <c r="J5" s="4"/>
      <c r="K5" s="4"/>
      <c r="L5" s="4"/>
      <c r="M5" s="4"/>
      <c r="N5" s="4"/>
      <c r="O5" s="4"/>
      <c r="P5" s="21" t="s">
        <v>226</v>
      </c>
      <c r="Q5" s="31">
        <v>2008</v>
      </c>
      <c r="R5" s="4"/>
      <c r="S5" s="1" t="s">
        <v>1</v>
      </c>
      <c r="T5" s="4"/>
      <c r="U5" s="4"/>
    </row>
    <row r="6" spans="1:21" ht="42.75" customHeight="1">
      <c r="A6" s="4"/>
      <c r="B6" s="4"/>
      <c r="C6" s="4"/>
      <c r="D6" s="5">
        <v>5</v>
      </c>
      <c r="E6" s="5">
        <v>5</v>
      </c>
      <c r="F6" s="4"/>
      <c r="G6" s="4"/>
      <c r="H6" s="4"/>
      <c r="I6" s="4"/>
      <c r="J6" s="4"/>
      <c r="K6" s="4"/>
      <c r="L6" s="4"/>
      <c r="M6" s="4"/>
      <c r="N6" s="4"/>
      <c r="O6" s="4"/>
      <c r="P6" s="21" t="s">
        <v>226</v>
      </c>
      <c r="Q6" s="31">
        <v>2009</v>
      </c>
      <c r="R6" s="4"/>
      <c r="S6" s="31" t="s">
        <v>186</v>
      </c>
      <c r="T6" s="4"/>
      <c r="U6" s="4"/>
    </row>
    <row r="7" spans="1:21">
      <c r="A7" s="4" t="s">
        <v>225</v>
      </c>
      <c r="B7" s="4">
        <f>VLOOKUP(A7,A1:B4,2)</f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1" t="s">
        <v>226</v>
      </c>
      <c r="Q7" s="31">
        <v>2010</v>
      </c>
      <c r="R7" s="4"/>
      <c r="S7" s="31" t="s">
        <v>187</v>
      </c>
      <c r="T7" s="4"/>
      <c r="U7" s="4"/>
    </row>
    <row r="8" spans="1:2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1" t="s">
        <v>226</v>
      </c>
      <c r="Q8" s="31">
        <v>2011</v>
      </c>
      <c r="R8" s="4"/>
      <c r="S8" s="4"/>
      <c r="T8" s="4"/>
      <c r="U8" s="4"/>
    </row>
    <row r="9" spans="1:2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1" t="s">
        <v>226</v>
      </c>
      <c r="Q9" s="31">
        <v>2012</v>
      </c>
      <c r="R9" s="4"/>
      <c r="S9" s="4"/>
      <c r="T9" s="4"/>
      <c r="U9" s="4"/>
    </row>
    <row r="10" spans="1:21" ht="25.5" customHeight="1">
      <c r="A10" s="4"/>
      <c r="B10" s="4"/>
      <c r="C10" s="4"/>
      <c r="D10" s="4"/>
      <c r="E10" s="4"/>
      <c r="F10" s="4"/>
      <c r="G10" s="4"/>
      <c r="H10" s="4"/>
      <c r="I10" s="4"/>
      <c r="J10" s="5" t="s">
        <v>1</v>
      </c>
      <c r="K10" s="4"/>
      <c r="L10" s="4"/>
      <c r="M10" s="4"/>
      <c r="N10" s="5">
        <v>1</v>
      </c>
      <c r="O10" s="4"/>
      <c r="P10" s="21" t="s">
        <v>226</v>
      </c>
      <c r="Q10" s="31">
        <v>2013</v>
      </c>
      <c r="R10" s="4"/>
      <c r="S10" s="21" t="s">
        <v>226</v>
      </c>
      <c r="T10" s="4"/>
      <c r="U10" s="4"/>
    </row>
    <row r="11" spans="1:21" ht="28.5" customHeight="1">
      <c r="A11" s="4"/>
      <c r="B11" s="4"/>
      <c r="C11" s="4"/>
      <c r="D11" s="5" t="s">
        <v>1</v>
      </c>
      <c r="E11" s="5">
        <v>0</v>
      </c>
      <c r="F11" s="4"/>
      <c r="G11" s="5" t="s">
        <v>1</v>
      </c>
      <c r="H11" s="4"/>
      <c r="I11" s="4"/>
      <c r="J11" s="5" t="s">
        <v>206</v>
      </c>
      <c r="K11" s="4"/>
      <c r="L11" s="4"/>
      <c r="M11" s="4"/>
      <c r="N11" s="5">
        <v>2</v>
      </c>
      <c r="O11" s="4"/>
      <c r="P11" s="21" t="s">
        <v>226</v>
      </c>
      <c r="Q11" s="31">
        <v>2014</v>
      </c>
      <c r="R11" s="4"/>
      <c r="S11" s="59" t="s">
        <v>227</v>
      </c>
      <c r="T11" s="4"/>
      <c r="U11" s="4"/>
    </row>
    <row r="12" spans="1:21" ht="27" customHeight="1">
      <c r="A12" s="5">
        <v>0</v>
      </c>
      <c r="B12" s="4"/>
      <c r="C12" s="4"/>
      <c r="D12" s="34" t="s">
        <v>207</v>
      </c>
      <c r="E12" s="35">
        <v>7</v>
      </c>
      <c r="F12" s="4"/>
      <c r="G12" s="5" t="s">
        <v>208</v>
      </c>
      <c r="H12" s="4"/>
      <c r="I12" s="4"/>
      <c r="J12" s="5" t="s">
        <v>209</v>
      </c>
      <c r="K12" s="4"/>
      <c r="L12" s="4"/>
      <c r="M12" s="4"/>
      <c r="N12" s="5">
        <v>3</v>
      </c>
      <c r="O12" s="4"/>
      <c r="P12" s="21" t="s">
        <v>226</v>
      </c>
      <c r="Q12" s="31">
        <v>2015</v>
      </c>
      <c r="R12" s="4"/>
      <c r="S12" s="4"/>
      <c r="T12" s="4"/>
      <c r="U12" s="4"/>
    </row>
    <row r="13" spans="1:21" ht="46.5" customHeight="1">
      <c r="A13" s="5">
        <v>1</v>
      </c>
      <c r="B13" s="4"/>
      <c r="C13" s="4"/>
      <c r="D13" s="34" t="s">
        <v>210</v>
      </c>
      <c r="E13" s="29">
        <v>6</v>
      </c>
      <c r="F13" s="4"/>
      <c r="G13" s="5" t="s">
        <v>211</v>
      </c>
      <c r="H13" s="4"/>
      <c r="I13" s="4"/>
      <c r="J13" s="4"/>
      <c r="K13" s="4"/>
      <c r="L13" s="4"/>
      <c r="M13" s="4"/>
      <c r="N13" s="4"/>
      <c r="O13" s="4"/>
      <c r="P13" s="21" t="s">
        <v>226</v>
      </c>
      <c r="Q13" s="31">
        <v>2016</v>
      </c>
      <c r="R13" s="4"/>
      <c r="S13" s="4"/>
      <c r="T13" s="4"/>
      <c r="U13" s="4"/>
    </row>
    <row r="14" spans="1:21" ht="31.5" customHeight="1">
      <c r="A14" s="5">
        <v>2</v>
      </c>
      <c r="B14" s="4"/>
      <c r="C14" s="4"/>
      <c r="D14" s="34" t="s">
        <v>212</v>
      </c>
      <c r="E14" s="29">
        <v>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21" t="s">
        <v>226</v>
      </c>
      <c r="Q14" s="31">
        <v>2017</v>
      </c>
      <c r="R14" s="4"/>
      <c r="S14" s="4"/>
      <c r="T14" s="4"/>
      <c r="U14" s="4"/>
    </row>
    <row r="15" spans="1:21" ht="27.75" customHeight="1">
      <c r="A15" s="5">
        <v>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21" t="s">
        <v>226</v>
      </c>
      <c r="Q15" s="31">
        <v>2018</v>
      </c>
      <c r="R15" s="4"/>
      <c r="S15" s="4"/>
      <c r="T15" s="4"/>
      <c r="U15" s="4"/>
    </row>
    <row r="16" spans="1:21" ht="27.75" customHeight="1">
      <c r="A16" s="5">
        <v>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1" t="s">
        <v>226</v>
      </c>
      <c r="Q16" s="31">
        <v>2019</v>
      </c>
      <c r="R16" s="4"/>
      <c r="S16" s="4"/>
      <c r="T16" s="4"/>
      <c r="U16" s="4"/>
    </row>
    <row r="17" spans="1:21" ht="32.25" customHeight="1">
      <c r="A17" s="5">
        <v>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1" t="s">
        <v>226</v>
      </c>
      <c r="Q17" s="31">
        <v>2020</v>
      </c>
      <c r="R17" s="4"/>
      <c r="S17" s="4"/>
      <c r="T17" s="4"/>
      <c r="U17" s="4"/>
    </row>
    <row r="18" spans="1:2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1" t="s">
        <v>226</v>
      </c>
      <c r="Q18" s="31">
        <v>2021</v>
      </c>
      <c r="R18" s="4"/>
      <c r="S18" s="4"/>
      <c r="T18" s="4"/>
      <c r="U18" s="4"/>
    </row>
    <row r="19" spans="1:2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9" t="s">
        <v>227</v>
      </c>
      <c r="Q19" s="31">
        <v>2013</v>
      </c>
      <c r="R19" s="4"/>
      <c r="S19" s="4"/>
      <c r="T19" s="4"/>
      <c r="U19" s="4"/>
    </row>
    <row r="20" spans="1:21">
      <c r="A20" s="4" t="s">
        <v>250</v>
      </c>
      <c r="B20" s="4"/>
      <c r="C20" s="4"/>
      <c r="D20" s="4"/>
      <c r="E20" s="4"/>
      <c r="F20" s="4" t="s">
        <v>269</v>
      </c>
      <c r="G20" s="4"/>
      <c r="H20" s="4"/>
      <c r="I20" s="4"/>
      <c r="J20" s="4"/>
      <c r="K20" s="4"/>
      <c r="L20" s="4"/>
      <c r="M20" s="4"/>
      <c r="N20" s="4"/>
      <c r="O20" s="4"/>
      <c r="P20" s="59" t="s">
        <v>227</v>
      </c>
      <c r="Q20" s="31">
        <v>2014</v>
      </c>
      <c r="R20" s="4"/>
      <c r="S20" s="4"/>
      <c r="T20" s="4"/>
      <c r="U20" s="4"/>
    </row>
    <row r="21" spans="1:21">
      <c r="A21" s="4" t="s">
        <v>252</v>
      </c>
      <c r="B21" s="4"/>
      <c r="C21" s="4" t="s">
        <v>269</v>
      </c>
      <c r="D21" s="4" t="s">
        <v>258</v>
      </c>
      <c r="E21" s="4"/>
      <c r="F21" s="4" t="s">
        <v>270</v>
      </c>
      <c r="G21" s="4"/>
      <c r="H21" s="4"/>
      <c r="I21" s="4"/>
      <c r="J21" s="4"/>
      <c r="K21" s="4"/>
      <c r="L21" s="4"/>
      <c r="M21" s="4"/>
      <c r="N21" s="4"/>
      <c r="O21" s="4"/>
      <c r="P21" s="59" t="s">
        <v>227</v>
      </c>
      <c r="Q21" s="31">
        <v>2015</v>
      </c>
      <c r="R21" s="4"/>
      <c r="S21" s="4"/>
      <c r="T21" s="4"/>
      <c r="U21" s="4"/>
    </row>
    <row r="22" spans="1:21">
      <c r="A22" s="4" t="s">
        <v>251</v>
      </c>
      <c r="B22" s="4"/>
      <c r="C22" s="4" t="s">
        <v>269</v>
      </c>
      <c r="D22" s="4" t="s">
        <v>259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9" t="s">
        <v>227</v>
      </c>
      <c r="Q22" s="31">
        <v>2016</v>
      </c>
      <c r="R22" s="4"/>
      <c r="S22" s="4"/>
      <c r="T22" s="4"/>
      <c r="U22" s="4"/>
    </row>
    <row r="23" spans="1:21">
      <c r="A23" s="4"/>
      <c r="B23" s="4"/>
      <c r="C23" s="4" t="s">
        <v>270</v>
      </c>
      <c r="D23" s="4" t="s">
        <v>265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59" t="s">
        <v>227</v>
      </c>
      <c r="Q23" s="31">
        <v>2017</v>
      </c>
      <c r="R23" s="4"/>
      <c r="S23" s="4"/>
      <c r="T23" s="4"/>
      <c r="U23" s="4"/>
    </row>
    <row r="24" spans="1:2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9" t="s">
        <v>227</v>
      </c>
      <c r="Q24" s="31">
        <v>2018</v>
      </c>
      <c r="R24" s="4"/>
      <c r="S24" s="4"/>
      <c r="T24" s="4"/>
      <c r="U24" s="4"/>
    </row>
    <row r="25" spans="1:2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59" t="s">
        <v>227</v>
      </c>
      <c r="Q25" s="31">
        <v>2019</v>
      </c>
      <c r="R25" s="4"/>
      <c r="S25" s="4"/>
      <c r="T25" s="4"/>
      <c r="U25" s="4"/>
    </row>
    <row r="26" spans="1:21">
      <c r="A26" t="s">
        <v>254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9" t="s">
        <v>227</v>
      </c>
      <c r="Q26" s="64">
        <v>2020</v>
      </c>
      <c r="R26" s="4"/>
      <c r="S26" s="4"/>
      <c r="T26" s="4"/>
      <c r="U26" s="4"/>
    </row>
    <row r="27" spans="1:21">
      <c r="A27" t="s">
        <v>253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9" t="s">
        <v>227</v>
      </c>
      <c r="Q27" s="64">
        <v>2021</v>
      </c>
      <c r="R27" s="4"/>
      <c r="S27" s="4"/>
      <c r="T27" s="4"/>
      <c r="U27" s="4"/>
    </row>
    <row r="28" spans="1:21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>
      <c r="A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>
      <c r="A30" s="4" t="s">
        <v>250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>
      <c r="A31" s="4" t="s">
        <v>256</v>
      </c>
      <c r="D31" t="s">
        <v>268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>
      <c r="A32" s="4" t="s">
        <v>267</v>
      </c>
      <c r="D32" t="s">
        <v>266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>
      <c r="A33" s="4" t="s">
        <v>255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>
      <c r="A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>
      <c r="A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>
      <c r="A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>
      <c r="A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>
      <c r="A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>
      <c r="A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>
      <c r="A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>
      <c r="A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</sheetData>
  <dataConsolidate/>
  <dataValidations count="1">
    <dataValidation type="list" allowBlank="1" showInputMessage="1" showErrorMessage="1" sqref="A7">
      <formula1>$A$1:$A$4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9"/>
  <sheetViews>
    <sheetView workbookViewId="0">
      <selection activeCell="B7" sqref="B7"/>
    </sheetView>
  </sheetViews>
  <sheetFormatPr baseColWidth="10" defaultRowHeight="14.4"/>
  <cols>
    <col min="1" max="1" width="90" style="36" customWidth="1" collapsed="1"/>
    <col min="2" max="2" width="27.109375" customWidth="1" collapsed="1"/>
  </cols>
  <sheetData>
    <row r="1" spans="1:2" ht="56.25" customHeight="1">
      <c r="A1" s="13" t="s">
        <v>192</v>
      </c>
      <c r="B1" s="31">
        <f>IF('AUTOBAREMO LINEA 1'!$H$16&gt;0,1,0)</f>
        <v>1</v>
      </c>
    </row>
    <row r="2" spans="1:2" s="4" customFormat="1" ht="56.25" customHeight="1">
      <c r="A2" s="13" t="s">
        <v>193</v>
      </c>
      <c r="B2" s="31">
        <f>IF('AUTOBAREMO LINEA 1'!$H$16&gt;0,1,0)</f>
        <v>1</v>
      </c>
    </row>
    <row r="3" spans="1:2" s="4" customFormat="1" ht="56.25" customHeight="1">
      <c r="A3" s="13" t="s">
        <v>194</v>
      </c>
      <c r="B3" s="31">
        <f>IF('AUTOBAREMO LINEA 1'!$H$16&gt;0,1,0)</f>
        <v>1</v>
      </c>
    </row>
    <row r="4" spans="1:2" s="4" customFormat="1" ht="56.25" customHeight="1">
      <c r="A4" s="13" t="s">
        <v>199</v>
      </c>
      <c r="B4" s="31">
        <f>IF('AUTOBAREMO LINEA 1'!$H$16&gt;0,1,0)</f>
        <v>1</v>
      </c>
    </row>
    <row r="5" spans="1:2" s="4" customFormat="1" ht="56.25" customHeight="1">
      <c r="A5" s="13" t="s">
        <v>195</v>
      </c>
      <c r="B5" s="31">
        <f>IF('AUTOBAREMO LINEA 1'!$H$16&gt;0,1,0)</f>
        <v>1</v>
      </c>
    </row>
    <row r="6" spans="1:2" s="4" customFormat="1" ht="56.25" customHeight="1">
      <c r="A6" s="13" t="s">
        <v>200</v>
      </c>
      <c r="B6" s="31">
        <f>IF('AUTOBAREMO LINEA 1'!H16&gt;0,1,0)</f>
        <v>1</v>
      </c>
    </row>
    <row r="7" spans="1:2" s="4" customFormat="1" ht="56.25" customHeight="1">
      <c r="A7" s="13" t="s">
        <v>196</v>
      </c>
      <c r="B7" s="31">
        <f>IF('AUTOBAREMO LINEA 1'!$H$16&gt;0,1,0)</f>
        <v>1</v>
      </c>
    </row>
    <row r="8" spans="1:2" s="4" customFormat="1" ht="56.25" customHeight="1">
      <c r="A8" s="13" t="s">
        <v>201</v>
      </c>
      <c r="B8" s="31">
        <f>IF('AUTOBAREMO LINEA 1'!$H$16&gt;0,1,0)</f>
        <v>1</v>
      </c>
    </row>
    <row r="9" spans="1:2" s="4" customFormat="1" ht="56.25" customHeight="1">
      <c r="A9" s="13" t="s">
        <v>198</v>
      </c>
      <c r="B9" s="31">
        <f>IF('AUTOBAREMO LINEA 1'!$H$16&gt;0,1,0)</f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22"/>
  <sheetViews>
    <sheetView workbookViewId="0">
      <selection activeCell="E5" sqref="E5"/>
    </sheetView>
  </sheetViews>
  <sheetFormatPr baseColWidth="10" defaultRowHeight="14.4"/>
  <cols>
    <col min="1" max="1" width="13.5546875" customWidth="1" collapsed="1"/>
    <col min="2" max="2" width="62.109375" customWidth="1" collapsed="1"/>
    <col min="4" max="4" width="34" customWidth="1" collapsed="1"/>
    <col min="5" max="5" width="30.88671875" customWidth="1" collapsed="1"/>
    <col min="6" max="6" width="10.33203125" customWidth="1" collapsed="1"/>
    <col min="7" max="7" width="31.44140625" customWidth="1" collapsed="1"/>
    <col min="12" max="12" width="32.88671875" customWidth="1" collapsed="1"/>
    <col min="13" max="13" width="27.5546875" customWidth="1" collapsed="1"/>
    <col min="15" max="15" width="26.6640625" customWidth="1" collapsed="1"/>
  </cols>
  <sheetData>
    <row r="1" spans="1:15" ht="27.75" customHeight="1">
      <c r="A1" s="31" t="s">
        <v>187</v>
      </c>
      <c r="B1" s="55" t="s">
        <v>4</v>
      </c>
      <c r="D1" s="52" t="s">
        <v>221</v>
      </c>
      <c r="E1" s="49" t="s">
        <v>215</v>
      </c>
      <c r="G1" s="43" t="s">
        <v>221</v>
      </c>
      <c r="I1" s="46" t="s">
        <v>186</v>
      </c>
      <c r="J1" s="41"/>
      <c r="L1" s="31" t="s">
        <v>228</v>
      </c>
      <c r="M1" s="48" t="s">
        <v>223</v>
      </c>
      <c r="O1" s="7" t="s">
        <v>228</v>
      </c>
    </row>
    <row r="2" spans="1:15" s="4" customFormat="1" ht="27.75" customHeight="1" thickBot="1">
      <c r="A2" s="31" t="s">
        <v>187</v>
      </c>
      <c r="B2" s="55" t="s">
        <v>5</v>
      </c>
      <c r="D2" s="53" t="s">
        <v>219</v>
      </c>
      <c r="E2" s="50" t="s">
        <v>216</v>
      </c>
      <c r="G2" s="44" t="s">
        <v>217</v>
      </c>
      <c r="I2" s="47" t="s">
        <v>187</v>
      </c>
      <c r="J2" s="42"/>
      <c r="L2" s="31" t="s">
        <v>228</v>
      </c>
      <c r="M2" s="48" t="s">
        <v>222</v>
      </c>
      <c r="O2" s="7" t="s">
        <v>230</v>
      </c>
    </row>
    <row r="3" spans="1:15" s="4" customFormat="1" ht="27.75" customHeight="1" thickBot="1">
      <c r="A3" s="31" t="s">
        <v>187</v>
      </c>
      <c r="B3" s="55" t="s">
        <v>6</v>
      </c>
      <c r="D3" s="53" t="s">
        <v>217</v>
      </c>
      <c r="E3" s="50" t="s">
        <v>217</v>
      </c>
      <c r="G3" s="45" t="s">
        <v>220</v>
      </c>
      <c r="L3" s="15" t="s">
        <v>229</v>
      </c>
      <c r="M3" s="5"/>
    </row>
    <row r="4" spans="1:15" s="4" customFormat="1" ht="27.75" customHeight="1">
      <c r="A4" s="31" t="s">
        <v>187</v>
      </c>
      <c r="B4" s="55" t="s">
        <v>7</v>
      </c>
      <c r="D4" s="53" t="s">
        <v>217</v>
      </c>
      <c r="E4" s="50" t="s">
        <v>218</v>
      </c>
    </row>
    <row r="5" spans="1:15" s="4" customFormat="1" ht="33.75" customHeight="1" thickBot="1">
      <c r="A5" s="31" t="s">
        <v>187</v>
      </c>
      <c r="B5" s="55" t="s">
        <v>8</v>
      </c>
      <c r="D5" s="54" t="s">
        <v>220</v>
      </c>
      <c r="E5" s="51"/>
    </row>
    <row r="6" spans="1:15" s="4" customFormat="1" ht="27.75" customHeight="1">
      <c r="A6" s="31" t="s">
        <v>187</v>
      </c>
      <c r="B6" s="55" t="s">
        <v>9</v>
      </c>
    </row>
    <row r="7" spans="1:15" s="4" customFormat="1" ht="27.75" customHeight="1">
      <c r="A7" s="31" t="s">
        <v>187</v>
      </c>
      <c r="B7" s="55" t="s">
        <v>10</v>
      </c>
    </row>
    <row r="8" spans="1:15" s="4" customFormat="1" ht="27.75" customHeight="1">
      <c r="A8" s="31" t="s">
        <v>187</v>
      </c>
      <c r="B8" s="55" t="s">
        <v>11</v>
      </c>
    </row>
    <row r="9" spans="1:15" s="4" customFormat="1" ht="27.75" customHeight="1">
      <c r="A9" s="31" t="s">
        <v>187</v>
      </c>
      <c r="B9" s="55" t="s">
        <v>12</v>
      </c>
    </row>
    <row r="10" spans="1:15" s="4" customFormat="1" ht="27.75" customHeight="1">
      <c r="A10" s="31" t="s">
        <v>187</v>
      </c>
      <c r="B10" s="55" t="s">
        <v>13</v>
      </c>
    </row>
    <row r="11" spans="1:15" s="4" customFormat="1" ht="27.75" customHeight="1">
      <c r="A11" s="31" t="s">
        <v>186</v>
      </c>
      <c r="B11" s="55" t="s">
        <v>14</v>
      </c>
    </row>
    <row r="12" spans="1:15" s="4" customFormat="1" ht="27.75" customHeight="1">
      <c r="A12" s="31" t="s">
        <v>186</v>
      </c>
      <c r="B12" s="55" t="s">
        <v>15</v>
      </c>
    </row>
    <row r="13" spans="1:15" s="4" customFormat="1" ht="27.75" customHeight="1">
      <c r="A13" s="31" t="s">
        <v>186</v>
      </c>
      <c r="B13" s="55" t="s">
        <v>16</v>
      </c>
    </row>
    <row r="14" spans="1:15" s="4" customFormat="1" ht="27.75" customHeight="1">
      <c r="A14" s="31" t="s">
        <v>186</v>
      </c>
      <c r="B14" s="55" t="s">
        <v>17</v>
      </c>
    </row>
    <row r="15" spans="1:15" s="4" customFormat="1" ht="27.75" customHeight="1">
      <c r="A15" s="31" t="s">
        <v>186</v>
      </c>
      <c r="B15" s="55" t="s">
        <v>18</v>
      </c>
    </row>
    <row r="16" spans="1:15" s="4" customFormat="1" ht="27.75" customHeight="1">
      <c r="A16" s="31" t="s">
        <v>186</v>
      </c>
      <c r="B16" s="55" t="s">
        <v>19</v>
      </c>
    </row>
    <row r="17" spans="1:2" s="4" customFormat="1" ht="27.75" customHeight="1">
      <c r="A17" s="31" t="s">
        <v>186</v>
      </c>
      <c r="B17" s="55" t="s">
        <v>20</v>
      </c>
    </row>
    <row r="18" spans="1:2" s="4" customFormat="1" ht="27.75" customHeight="1">
      <c r="A18" s="31" t="s">
        <v>186</v>
      </c>
      <c r="B18" s="55" t="s">
        <v>21</v>
      </c>
    </row>
    <row r="19" spans="1:2" s="4" customFormat="1" ht="27.75" customHeight="1">
      <c r="A19" s="31" t="s">
        <v>186</v>
      </c>
      <c r="B19" s="55" t="s">
        <v>22</v>
      </c>
    </row>
    <row r="20" spans="1:2" s="4" customFormat="1" ht="27.75" customHeight="1">
      <c r="A20" s="31" t="s">
        <v>186</v>
      </c>
      <c r="B20" s="55" t="s">
        <v>9</v>
      </c>
    </row>
    <row r="21" spans="1:2" s="4" customFormat="1" ht="27.75" customHeight="1">
      <c r="A21" s="31" t="s">
        <v>186</v>
      </c>
      <c r="B21" s="55" t="s">
        <v>10</v>
      </c>
    </row>
    <row r="22" spans="1:2" s="4" customFormat="1" ht="27.75" customHeight="1">
      <c r="A22" s="31" t="s">
        <v>186</v>
      </c>
      <c r="B22" s="55" t="s">
        <v>23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14"/>
  <sheetViews>
    <sheetView workbookViewId="0">
      <selection sqref="A1:D7"/>
    </sheetView>
  </sheetViews>
  <sheetFormatPr baseColWidth="10" defaultRowHeight="14.4"/>
  <cols>
    <col min="2" max="2" width="46.44140625" customWidth="1" collapsed="1"/>
    <col min="4" max="4" width="27.44140625" customWidth="1" collapsed="1"/>
  </cols>
  <sheetData>
    <row r="1" spans="1:4" ht="15">
      <c r="A1" t="s">
        <v>186</v>
      </c>
      <c r="B1" t="s">
        <v>264</v>
      </c>
      <c r="C1" t="s">
        <v>253</v>
      </c>
      <c r="D1" t="s">
        <v>257</v>
      </c>
    </row>
    <row r="2" spans="1:4" s="4" customFormat="1" ht="15">
      <c r="A2" s="4" t="s">
        <v>186</v>
      </c>
      <c r="B2" s="4" t="s">
        <v>264</v>
      </c>
      <c r="C2" s="4" t="s">
        <v>253</v>
      </c>
      <c r="D2" s="4" t="s">
        <v>261</v>
      </c>
    </row>
    <row r="3" spans="1:4" ht="15">
      <c r="A3" t="s">
        <v>186</v>
      </c>
      <c r="B3" s="4" t="s">
        <v>264</v>
      </c>
      <c r="C3" t="s">
        <v>254</v>
      </c>
      <c r="D3" t="s">
        <v>265</v>
      </c>
    </row>
    <row r="4" spans="1:4" s="4" customFormat="1">
      <c r="A4" s="4" t="s">
        <v>186</v>
      </c>
      <c r="B4" s="4" t="s">
        <v>259</v>
      </c>
      <c r="C4" s="4" t="s">
        <v>253</v>
      </c>
      <c r="D4" s="4" t="s">
        <v>262</v>
      </c>
    </row>
    <row r="5" spans="1:4" s="4" customFormat="1">
      <c r="A5" s="4" t="s">
        <v>186</v>
      </c>
      <c r="B5" s="4" t="s">
        <v>259</v>
      </c>
      <c r="C5" s="4" t="s">
        <v>253</v>
      </c>
      <c r="D5" s="4" t="s">
        <v>263</v>
      </c>
    </row>
    <row r="6" spans="1:4">
      <c r="A6" s="4" t="s">
        <v>186</v>
      </c>
      <c r="B6" s="4" t="s">
        <v>259</v>
      </c>
      <c r="C6" t="s">
        <v>254</v>
      </c>
      <c r="D6" t="s">
        <v>260</v>
      </c>
    </row>
    <row r="7" spans="1:4">
      <c r="A7" s="4" t="s">
        <v>187</v>
      </c>
      <c r="B7" t="s">
        <v>229</v>
      </c>
      <c r="C7" s="3" t="s">
        <v>265</v>
      </c>
      <c r="D7" s="3" t="s">
        <v>265</v>
      </c>
    </row>
    <row r="8" spans="1:4" ht="15">
      <c r="A8" s="4"/>
    </row>
    <row r="9" spans="1:4" ht="15">
      <c r="A9" s="4"/>
    </row>
    <row r="10" spans="1:4" ht="15">
      <c r="A10" s="4"/>
    </row>
    <row r="11" spans="1:4" ht="15">
      <c r="A11" s="4"/>
    </row>
    <row r="12" spans="1:4" ht="15">
      <c r="A12" s="4"/>
    </row>
    <row r="13" spans="1:4" ht="15">
      <c r="A13" s="4"/>
      <c r="C13" s="62"/>
    </row>
    <row r="14" spans="1:4">
      <c r="A14" s="4"/>
      <c r="C14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108</vt:i4>
      </vt:variant>
    </vt:vector>
  </HeadingPairs>
  <TitlesOfParts>
    <vt:vector size="121" baseType="lpstr">
      <vt:lpstr>AUTOBAREMO LINEA 1</vt:lpstr>
      <vt:lpstr>Datos generales. Criterios 2B-C</vt:lpstr>
      <vt:lpstr>E.1.Premios y festivales</vt:lpstr>
      <vt:lpstr>E.2. Estrenos</vt:lpstr>
      <vt:lpstr>F. Jefes de equipo</vt:lpstr>
      <vt:lpstr>H. Experiencia equipo</vt:lpstr>
      <vt:lpstr>J.Previsión contratación</vt:lpstr>
      <vt:lpstr>OCULTO PREMIOS Y HONORES</vt:lpstr>
      <vt:lpstr>OCULTO PRESENCIA FEMENINA</vt:lpstr>
      <vt:lpstr>OCULTO 1</vt:lpstr>
      <vt:lpstr>COMPUTO DE FESTIVALES DIRECTOR</vt:lpstr>
      <vt:lpstr>Combos datos generales</vt:lpstr>
      <vt:lpstr>Hoja1</vt:lpstr>
      <vt:lpstr>_NO</vt:lpstr>
      <vt:lpstr>_SI</vt:lpstr>
      <vt:lpstr>Anima_Brussels_International_Animation_Film_Festival</vt:lpstr>
      <vt:lpstr>Animation_is_Film_Festival</vt:lpstr>
      <vt:lpstr>Animayo</vt:lpstr>
      <vt:lpstr>'AUTOBAREMO LINEA 1'!Área_de_impresión</vt:lpstr>
      <vt:lpstr>BAFICI_Buenos_Aires_Festival_Internacional_de_Cine_Independiente</vt:lpstr>
      <vt:lpstr>Bilateral_con_un_único_país_extranjero</vt:lpstr>
      <vt:lpstr>Busan_International_Film_Festival</vt:lpstr>
      <vt:lpstr>Cairo_International_Film_Festival</vt:lpstr>
      <vt:lpstr>Cartoons_on_the_Bay_Pulcinella_Awards</vt:lpstr>
      <vt:lpstr>Chilemonos</vt:lpstr>
      <vt:lpstr>CHP_DOX</vt:lpstr>
      <vt:lpstr>Cinanima</vt:lpstr>
      <vt:lpstr>Cinema_Jove</vt:lpstr>
      <vt:lpstr>CPH_DOX</vt:lpstr>
      <vt:lpstr>'Datos generales. Criterios 2B-C'!Criterios</vt:lpstr>
      <vt:lpstr>DA_Film_Festival</vt:lpstr>
      <vt:lpstr>DOC_Lisboa</vt:lpstr>
      <vt:lpstr>'Datos generales. Criterios 2B-C'!Documental</vt:lpstr>
      <vt:lpstr>Documental</vt:lpstr>
      <vt:lpstr>Donostia_Zinemaldia_Festival_de_Cine_de_San_Sebastián_International_Film_Festival</vt:lpstr>
      <vt:lpstr>Es_animación</vt:lpstr>
      <vt:lpstr>'Datos generales. Criterios 2B-C'!Especial_valor_cinematográfico</vt:lpstr>
      <vt:lpstr>Especial_valor_cinematográfico</vt:lpstr>
      <vt:lpstr>European_Animation_Awards_Emile_Awards</vt:lpstr>
      <vt:lpstr>'Datos generales. Criterios 2B-C'!Experimental</vt:lpstr>
      <vt:lpstr>Experimental</vt:lpstr>
      <vt:lpstr>Fantastic_Fest_Austin</vt:lpstr>
      <vt:lpstr>Festival_de_Cannes</vt:lpstr>
      <vt:lpstr>Festival_de_Cine_Europeo_de_Sevilla</vt:lpstr>
      <vt:lpstr>Festival_de_Málaga</vt:lpstr>
      <vt:lpstr>Festival_del_Film_Locarno</vt:lpstr>
      <vt:lpstr>Festival_Ibearoamericano_de_Huelva</vt:lpstr>
      <vt:lpstr>Festival_Internacional_de_Cine_de_Cartagena_de_Indias</vt:lpstr>
      <vt:lpstr>Festival_Internacional_de_Cine_de_Gijón</vt:lpstr>
      <vt:lpstr>Festival_Internacional_de_Cine_de_Guadalajara_FICG</vt:lpstr>
      <vt:lpstr>Festival_Internacional_de_Cine_de_Las_Palmas_de_Gran_Canaria</vt:lpstr>
      <vt:lpstr>Festival_Internacional_de_Cine_de_Mar_del_Plata</vt:lpstr>
      <vt:lpstr>Festival_Internacional_de_Cine_Documental_y_Cortometraje_de_Bilbao_ZINEBI</vt:lpstr>
      <vt:lpstr>Festival_Internacional_de_Documentales_DocsBarcelona</vt:lpstr>
      <vt:lpstr>Festival_Internacional_de_Documentales_DocumentaMadrid</vt:lpstr>
      <vt:lpstr>Festival_Internaticional_de_Cine_de_Gijón</vt:lpstr>
      <vt:lpstr>Festival_International_de_Cine_de_Mar_del_Plata</vt:lpstr>
      <vt:lpstr>Festival_international_du_film_danimation_dAnnecy</vt:lpstr>
      <vt:lpstr>Festival_lnternacional_de_Cine_Documental_y_Cortometraje_de_Bilbao_ZINEBI</vt:lpstr>
      <vt:lpstr>Festival_Punto_de_Vista</vt:lpstr>
      <vt:lpstr>FestivalesFormula</vt:lpstr>
      <vt:lpstr>Goa_IFFI_India_International_Film_Festival</vt:lpstr>
      <vt:lpstr>Hot_Docs_Canadian_International_Documentary_Festival</vt:lpstr>
      <vt:lpstr>Indie_Lisboa_Film_Festival</vt:lpstr>
      <vt:lpstr>International_Documentary_Film_Festival_Amsterdam_IDFA</vt:lpstr>
      <vt:lpstr>International_Film_Festival_Rotterdam</vt:lpstr>
      <vt:lpstr>Internationale_Filmfestspiele_Berlin_Berlinale</vt:lpstr>
      <vt:lpstr>Istanbul_Film_Festival</vt:lpstr>
      <vt:lpstr>JIO_Mami_Mumbai_Film_Festival_India</vt:lpstr>
      <vt:lpstr>Karlovy_Vary_International_Film_Festival</vt:lpstr>
      <vt:lpstr>Kyiv_International_Film_Festival_Molodist</vt:lpstr>
      <vt:lpstr>La_Biennale_di_Venezia_Mostra_Internazionale_dArte_Cinematografica</vt:lpstr>
      <vt:lpstr>Largometraje</vt:lpstr>
      <vt:lpstr>Largometraje_nuevos_realizadores</vt:lpstr>
      <vt:lpstr>Largometrajes</vt:lpstr>
      <vt:lpstr>London_Film_Festival_BFI</vt:lpstr>
      <vt:lpstr>Modalidad</vt:lpstr>
      <vt:lpstr>Montreal_Film_Festival_World_Film_Festival</vt:lpstr>
      <vt:lpstr>Montreal_Film_World_Film_Festival</vt:lpstr>
      <vt:lpstr>Moscow_International_Film_Festival</vt:lpstr>
      <vt:lpstr>Multilateral_con_varios_paises_extranjeros</vt:lpstr>
      <vt:lpstr>New_York_Film_Festival</vt:lpstr>
      <vt:lpstr>NO</vt:lpstr>
      <vt:lpstr>No_es_animación</vt:lpstr>
      <vt:lpstr>No_es_coproducción_internacional</vt:lpstr>
      <vt:lpstr>Ottawa_International_Animation_Festival</vt:lpstr>
      <vt:lpstr>Premios_ANNIE_Premios_de_la_Asociación_Internacional_de_Cine_de_Animación</vt:lpstr>
      <vt:lpstr>Premios_BAFTA_Premios_de_Cine_de_la_Academia_Británica</vt:lpstr>
      <vt:lpstr>Premios_CÉSAR_Premios_de_Cine_de_la_Academia_Francesa</vt:lpstr>
      <vt:lpstr>Premios_de_Cine_Europeo_EFA_Academia_de_Cine_Europeo_European_Film_Awards_EFA_European_Film_Academy</vt:lpstr>
      <vt:lpstr>Premios_Globos_de_Oro_Asociación_de_la_Prensa_Extranjera_de_Hollywood_Golden_Globe_Awards_The_Hollywood_Foreign_Press_Association</vt:lpstr>
      <vt:lpstr>Premios_Goya_Academia_de_las_Artes_y_las_Ciencias_Cinematográficas_de_España</vt:lpstr>
      <vt:lpstr>Premios_Oscar_Academia_de_las_Artes_y_Ciencias_Cinematográficas_de_Hollywood_The_Oscars_Academy_of_Motion_Picture_Arts_and_Sciences</vt:lpstr>
      <vt:lpstr>Premios_Quirino_de_la_Animación_Iberoamericana</vt:lpstr>
      <vt:lpstr>Sección_oficial</vt:lpstr>
      <vt:lpstr>SeccionesFormula</vt:lpstr>
      <vt:lpstr>Semana_Internacional_de_Cine_de_Valladolid_Seminci</vt:lpstr>
      <vt:lpstr>Semana_Internacional_de_Cine_de_Valladolid_Seminici</vt:lpstr>
      <vt:lpstr>Shangahai_International_Film_Festival</vt:lpstr>
      <vt:lpstr>Shanghai_International_Film_Festival</vt:lpstr>
      <vt:lpstr>SI</vt:lpstr>
      <vt:lpstr>'Datos generales. Criterios 2B-C'!Sí_está_aprobada</vt:lpstr>
      <vt:lpstr>Sí_está_aprobada</vt:lpstr>
      <vt:lpstr>Sitges_Festival_Internacional_de_Cinema_Fantàstic_de_Catalunya</vt:lpstr>
      <vt:lpstr>Sitges_Festival_International_de_Cinema_Fantàstic_de_Catalunya</vt:lpstr>
      <vt:lpstr>Sofia_International_Film_Festival</vt:lpstr>
      <vt:lpstr>Stockholm_Film_Festival</vt:lpstr>
      <vt:lpstr>Stutgart_International_Festival_of_Animated_Films_ITFS</vt:lpstr>
      <vt:lpstr>Stuttgart_International_Festival_of_Animated_Films_ITFS</vt:lpstr>
      <vt:lpstr>Sundance_Film_Festival</vt:lpstr>
      <vt:lpstr>SXSW_Film_Festival_Austin</vt:lpstr>
      <vt:lpstr>Sydney_Film_Festival</vt:lpstr>
      <vt:lpstr>Tallin_Black_Nights_Film_Festival</vt:lpstr>
      <vt:lpstr>Tokyo_International_Film_Festival_TIFF</vt:lpstr>
      <vt:lpstr>Torino_Film_Festival</vt:lpstr>
      <vt:lpstr>Toronto_International_Film_Festival</vt:lpstr>
      <vt:lpstr>Transilvania_International_Film_Festival</vt:lpstr>
      <vt:lpstr>Tribeca_Film_Festival</vt:lpstr>
      <vt:lpstr>Viennale_Festival</vt:lpstr>
      <vt:lpstr>Warsaw_International_Film_Festival</vt:lpstr>
      <vt:lpstr>Weird_antes_3D_Wire</vt:lpstr>
    </vt:vector>
  </TitlesOfParts>
  <Company>ICAA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icaa</dc:creator>
  <cp:lastModifiedBy>Alicia Román Dobarco</cp:lastModifiedBy>
  <cp:lastPrinted>2023-04-13T09:09:36Z</cp:lastPrinted>
  <dcterms:created xsi:type="dcterms:W3CDTF">2020-04-24T12:14:35Z</dcterms:created>
  <dcterms:modified xsi:type="dcterms:W3CDTF">2023-04-13T11:45:38Z</dcterms:modified>
</cp:coreProperties>
</file>